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yashv\Downloads\"/>
    </mc:Choice>
  </mc:AlternateContent>
  <xr:revisionPtr revIDLastSave="0" documentId="13_ncr:1_{941E7213-E7A5-4017-8EC1-84AA8E64723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Group Details" sheetId="1" r:id="rId1"/>
    <sheet name="HDFC Historical Data" sheetId="2" r:id="rId2"/>
    <sheet name="ONGC Historical Data" sheetId="3" r:id="rId3"/>
    <sheet name="SpiceJet Historical Data" sheetId="4" r:id="rId4"/>
    <sheet name="Sharpe Ratio Analysis" sheetId="5" r:id="rId5"/>
    <sheet name="Portfolio Data Inv D" sheetId="6" r:id="rId6"/>
    <sheet name="Portfolio Data Inv E" sheetId="7" r:id="rId7"/>
    <sheet name="Portfolio Data Inv F" sheetId="8" r:id="rId8"/>
  </sheets>
  <definedNames>
    <definedName name="ONGC">'Portfolio Data Inv E'!$A$2:$A$247</definedName>
    <definedName name="Portfolio_Returns">'Portfolio Data Inv E'!$G$2:$G$247</definedName>
    <definedName name="Return_on_ONGC">'Portfolio Data Inv E'!$C$2:$C$247</definedName>
    <definedName name="Return_on_SPICEJET">'Portfolio Data Inv E'!$F$2:$F$247</definedName>
    <definedName name="SPICEJET">'Portfolio Data Inv E'!$D$2:$D$247</definedName>
    <definedName name="Weight_of_ONGC">'Portfolio Data Inv E'!$B$2:$B$247</definedName>
    <definedName name="Weight_of_Spicejet">'Portfolio Data Inv E'!$E$2:$E$247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rId12" roundtripDataSignature="AMtx7mjA2kO0anE14ehHXONlwZx2GUhTQQ=="/>
    </ext>
  </extLst>
</workbook>
</file>

<file path=xl/calcChain.xml><?xml version="1.0" encoding="utf-8"?>
<calcChain xmlns="http://schemas.openxmlformats.org/spreadsheetml/2006/main">
  <c r="L11" i="4" l="1"/>
  <c r="N6" i="3"/>
  <c r="J7" i="7"/>
  <c r="G102" i="7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74" i="8"/>
  <c r="E175" i="8"/>
  <c r="E176" i="8"/>
  <c r="E177" i="8"/>
  <c r="E178" i="8"/>
  <c r="E179" i="8"/>
  <c r="E180" i="8"/>
  <c r="E181" i="8"/>
  <c r="E182" i="8"/>
  <c r="E183" i="8"/>
  <c r="E184" i="8"/>
  <c r="E185" i="8"/>
  <c r="E186" i="8"/>
  <c r="E187" i="8"/>
  <c r="E188" i="8"/>
  <c r="E189" i="8"/>
  <c r="E190" i="8"/>
  <c r="E191" i="8"/>
  <c r="E192" i="8"/>
  <c r="E193" i="8"/>
  <c r="E194" i="8"/>
  <c r="E195" i="8"/>
  <c r="E196" i="8"/>
  <c r="E197" i="8"/>
  <c r="E198" i="8"/>
  <c r="E199" i="8"/>
  <c r="E200" i="8"/>
  <c r="E201" i="8"/>
  <c r="E202" i="8"/>
  <c r="E203" i="8"/>
  <c r="E204" i="8"/>
  <c r="E205" i="8"/>
  <c r="E206" i="8"/>
  <c r="E207" i="8"/>
  <c r="E208" i="8"/>
  <c r="E209" i="8"/>
  <c r="E210" i="8"/>
  <c r="E211" i="8"/>
  <c r="E212" i="8"/>
  <c r="E213" i="8"/>
  <c r="E214" i="8"/>
  <c r="E215" i="8"/>
  <c r="E216" i="8"/>
  <c r="E217" i="8"/>
  <c r="E218" i="8"/>
  <c r="E219" i="8"/>
  <c r="E220" i="8"/>
  <c r="E221" i="8"/>
  <c r="E222" i="8"/>
  <c r="E223" i="8"/>
  <c r="E224" i="8"/>
  <c r="E225" i="8"/>
  <c r="E226" i="8"/>
  <c r="E227" i="8"/>
  <c r="E228" i="8"/>
  <c r="E229" i="8"/>
  <c r="E230" i="8"/>
  <c r="E231" i="8"/>
  <c r="E232" i="8"/>
  <c r="E233" i="8"/>
  <c r="E234" i="8"/>
  <c r="E235" i="8"/>
  <c r="E236" i="8"/>
  <c r="E237" i="8"/>
  <c r="E238" i="8"/>
  <c r="E239" i="8"/>
  <c r="E240" i="8"/>
  <c r="E241" i="8"/>
  <c r="E242" i="8"/>
  <c r="E243" i="8"/>
  <c r="E244" i="8"/>
  <c r="E245" i="8"/>
  <c r="E246" i="8"/>
  <c r="E247" i="8"/>
  <c r="E2" i="8"/>
  <c r="B3" i="8"/>
  <c r="B4" i="8"/>
  <c r="B5" i="8"/>
  <c r="B6" i="8"/>
  <c r="B7" i="8"/>
  <c r="G7" i="8" s="1"/>
  <c r="B8" i="8"/>
  <c r="B9" i="8"/>
  <c r="G9" i="8" s="1"/>
  <c r="B10" i="8"/>
  <c r="G10" i="8" s="1"/>
  <c r="B11" i="8"/>
  <c r="B12" i="8"/>
  <c r="B13" i="8"/>
  <c r="B14" i="8"/>
  <c r="B15" i="8"/>
  <c r="G15" i="8" s="1"/>
  <c r="B16" i="8"/>
  <c r="B17" i="8"/>
  <c r="G17" i="8" s="1"/>
  <c r="B18" i="8"/>
  <c r="G18" i="8" s="1"/>
  <c r="B19" i="8"/>
  <c r="B20" i="8"/>
  <c r="B21" i="8"/>
  <c r="B22" i="8"/>
  <c r="B23" i="8"/>
  <c r="B24" i="8"/>
  <c r="B25" i="8"/>
  <c r="G25" i="8" s="1"/>
  <c r="B26" i="8"/>
  <c r="G26" i="8" s="1"/>
  <c r="B27" i="8"/>
  <c r="B28" i="8"/>
  <c r="B29" i="8"/>
  <c r="B30" i="8"/>
  <c r="B31" i="8"/>
  <c r="G31" i="8" s="1"/>
  <c r="B32" i="8"/>
  <c r="B33" i="8"/>
  <c r="G33" i="8" s="1"/>
  <c r="B34" i="8"/>
  <c r="G34" i="8" s="1"/>
  <c r="B35" i="8"/>
  <c r="B36" i="8"/>
  <c r="B37" i="8"/>
  <c r="B38" i="8"/>
  <c r="B39" i="8"/>
  <c r="G39" i="8" s="1"/>
  <c r="B40" i="8"/>
  <c r="B41" i="8"/>
  <c r="G41" i="8" s="1"/>
  <c r="B42" i="8"/>
  <c r="G42" i="8" s="1"/>
  <c r="B43" i="8"/>
  <c r="B44" i="8"/>
  <c r="B45" i="8"/>
  <c r="B46" i="8"/>
  <c r="B47" i="8"/>
  <c r="G47" i="8" s="1"/>
  <c r="B48" i="8"/>
  <c r="B49" i="8"/>
  <c r="G49" i="8" s="1"/>
  <c r="B50" i="8"/>
  <c r="G50" i="8" s="1"/>
  <c r="B51" i="8"/>
  <c r="B52" i="8"/>
  <c r="B53" i="8"/>
  <c r="B54" i="8"/>
  <c r="B55" i="8"/>
  <c r="G55" i="8" s="1"/>
  <c r="B56" i="8"/>
  <c r="B57" i="8"/>
  <c r="G57" i="8" s="1"/>
  <c r="B58" i="8"/>
  <c r="G58" i="8" s="1"/>
  <c r="B59" i="8"/>
  <c r="B60" i="8"/>
  <c r="B61" i="8"/>
  <c r="B62" i="8"/>
  <c r="B63" i="8"/>
  <c r="G63" i="8" s="1"/>
  <c r="B64" i="8"/>
  <c r="B65" i="8"/>
  <c r="G65" i="8" s="1"/>
  <c r="B66" i="8"/>
  <c r="G66" i="8" s="1"/>
  <c r="B67" i="8"/>
  <c r="B68" i="8"/>
  <c r="B69" i="8"/>
  <c r="B70" i="8"/>
  <c r="B71" i="8"/>
  <c r="G71" i="8" s="1"/>
  <c r="B72" i="8"/>
  <c r="B73" i="8"/>
  <c r="G73" i="8" s="1"/>
  <c r="B74" i="8"/>
  <c r="G74" i="8" s="1"/>
  <c r="B75" i="8"/>
  <c r="B76" i="8"/>
  <c r="B77" i="8"/>
  <c r="B78" i="8"/>
  <c r="B79" i="8"/>
  <c r="G79" i="8" s="1"/>
  <c r="B80" i="8"/>
  <c r="B81" i="8"/>
  <c r="G81" i="8" s="1"/>
  <c r="B82" i="8"/>
  <c r="G82" i="8" s="1"/>
  <c r="B83" i="8"/>
  <c r="B84" i="8"/>
  <c r="B85" i="8"/>
  <c r="B86" i="8"/>
  <c r="B87" i="8"/>
  <c r="G87" i="8" s="1"/>
  <c r="B88" i="8"/>
  <c r="B89" i="8"/>
  <c r="G89" i="8" s="1"/>
  <c r="B90" i="8"/>
  <c r="G90" i="8" s="1"/>
  <c r="B91" i="8"/>
  <c r="B92" i="8"/>
  <c r="B93" i="8"/>
  <c r="B94" i="8"/>
  <c r="B95" i="8"/>
  <c r="G95" i="8" s="1"/>
  <c r="B96" i="8"/>
  <c r="B97" i="8"/>
  <c r="G97" i="8" s="1"/>
  <c r="B98" i="8"/>
  <c r="G98" i="8" s="1"/>
  <c r="B99" i="8"/>
  <c r="B100" i="8"/>
  <c r="B101" i="8"/>
  <c r="B102" i="8"/>
  <c r="B103" i="8"/>
  <c r="G103" i="8" s="1"/>
  <c r="B104" i="8"/>
  <c r="B105" i="8"/>
  <c r="G105" i="8" s="1"/>
  <c r="B106" i="8"/>
  <c r="G106" i="8" s="1"/>
  <c r="B107" i="8"/>
  <c r="B108" i="8"/>
  <c r="B109" i="8"/>
  <c r="B110" i="8"/>
  <c r="B111" i="8"/>
  <c r="G111" i="8" s="1"/>
  <c r="B112" i="8"/>
  <c r="B113" i="8"/>
  <c r="G113" i="8" s="1"/>
  <c r="B114" i="8"/>
  <c r="G114" i="8" s="1"/>
  <c r="B115" i="8"/>
  <c r="B116" i="8"/>
  <c r="B117" i="8"/>
  <c r="B118" i="8"/>
  <c r="B119" i="8"/>
  <c r="G119" i="8" s="1"/>
  <c r="B120" i="8"/>
  <c r="B121" i="8"/>
  <c r="G121" i="8" s="1"/>
  <c r="B122" i="8"/>
  <c r="G122" i="8" s="1"/>
  <c r="B123" i="8"/>
  <c r="B124" i="8"/>
  <c r="B125" i="8"/>
  <c r="B126" i="8"/>
  <c r="B127" i="8"/>
  <c r="G127" i="8" s="1"/>
  <c r="B128" i="8"/>
  <c r="B129" i="8"/>
  <c r="G129" i="8" s="1"/>
  <c r="B130" i="8"/>
  <c r="G130" i="8" s="1"/>
  <c r="B131" i="8"/>
  <c r="B132" i="8"/>
  <c r="B133" i="8"/>
  <c r="B134" i="8"/>
  <c r="B135" i="8"/>
  <c r="G135" i="8" s="1"/>
  <c r="B136" i="8"/>
  <c r="B137" i="8"/>
  <c r="G137" i="8" s="1"/>
  <c r="B138" i="8"/>
  <c r="G138" i="8" s="1"/>
  <c r="B139" i="8"/>
  <c r="B140" i="8"/>
  <c r="B141" i="8"/>
  <c r="B142" i="8"/>
  <c r="B143" i="8"/>
  <c r="G143" i="8" s="1"/>
  <c r="B144" i="8"/>
  <c r="B145" i="8"/>
  <c r="G145" i="8" s="1"/>
  <c r="B146" i="8"/>
  <c r="G146" i="8" s="1"/>
  <c r="B147" i="8"/>
  <c r="B148" i="8"/>
  <c r="B149" i="8"/>
  <c r="B150" i="8"/>
  <c r="B151" i="8"/>
  <c r="G151" i="8" s="1"/>
  <c r="B152" i="8"/>
  <c r="B153" i="8"/>
  <c r="G153" i="8" s="1"/>
  <c r="B154" i="8"/>
  <c r="G154" i="8" s="1"/>
  <c r="B155" i="8"/>
  <c r="B156" i="8"/>
  <c r="B157" i="8"/>
  <c r="B158" i="8"/>
  <c r="B159" i="8"/>
  <c r="G159" i="8" s="1"/>
  <c r="B160" i="8"/>
  <c r="B161" i="8"/>
  <c r="G161" i="8" s="1"/>
  <c r="B162" i="8"/>
  <c r="G162" i="8" s="1"/>
  <c r="B163" i="8"/>
  <c r="B164" i="8"/>
  <c r="B165" i="8"/>
  <c r="B166" i="8"/>
  <c r="B167" i="8"/>
  <c r="G167" i="8" s="1"/>
  <c r="B168" i="8"/>
  <c r="B169" i="8"/>
  <c r="G169" i="8" s="1"/>
  <c r="B170" i="8"/>
  <c r="G170" i="8" s="1"/>
  <c r="B171" i="8"/>
  <c r="B172" i="8"/>
  <c r="B173" i="8"/>
  <c r="B174" i="8"/>
  <c r="B175" i="8"/>
  <c r="G175" i="8" s="1"/>
  <c r="B176" i="8"/>
  <c r="B177" i="8"/>
  <c r="G177" i="8" s="1"/>
  <c r="B178" i="8"/>
  <c r="G178" i="8" s="1"/>
  <c r="B179" i="8"/>
  <c r="B180" i="8"/>
  <c r="B181" i="8"/>
  <c r="B182" i="8"/>
  <c r="B183" i="8"/>
  <c r="G183" i="8" s="1"/>
  <c r="B184" i="8"/>
  <c r="B185" i="8"/>
  <c r="G185" i="8" s="1"/>
  <c r="B186" i="8"/>
  <c r="G186" i="8" s="1"/>
  <c r="B187" i="8"/>
  <c r="B188" i="8"/>
  <c r="B189" i="8"/>
  <c r="B190" i="8"/>
  <c r="B191" i="8"/>
  <c r="G191" i="8" s="1"/>
  <c r="B192" i="8"/>
  <c r="B193" i="8"/>
  <c r="G193" i="8" s="1"/>
  <c r="B194" i="8"/>
  <c r="G194" i="8" s="1"/>
  <c r="B195" i="8"/>
  <c r="B196" i="8"/>
  <c r="B197" i="8"/>
  <c r="B198" i="8"/>
  <c r="B199" i="8"/>
  <c r="G199" i="8" s="1"/>
  <c r="B200" i="8"/>
  <c r="B201" i="8"/>
  <c r="G201" i="8" s="1"/>
  <c r="B202" i="8"/>
  <c r="G202" i="8" s="1"/>
  <c r="B203" i="8"/>
  <c r="B204" i="8"/>
  <c r="B205" i="8"/>
  <c r="B206" i="8"/>
  <c r="B207" i="8"/>
  <c r="G207" i="8" s="1"/>
  <c r="B208" i="8"/>
  <c r="B209" i="8"/>
  <c r="G209" i="8" s="1"/>
  <c r="B210" i="8"/>
  <c r="G210" i="8" s="1"/>
  <c r="B211" i="8"/>
  <c r="B212" i="8"/>
  <c r="B213" i="8"/>
  <c r="B214" i="8"/>
  <c r="B215" i="8"/>
  <c r="G215" i="8" s="1"/>
  <c r="B216" i="8"/>
  <c r="B217" i="8"/>
  <c r="G217" i="8" s="1"/>
  <c r="B218" i="8"/>
  <c r="G218" i="8" s="1"/>
  <c r="B219" i="8"/>
  <c r="B220" i="8"/>
  <c r="B221" i="8"/>
  <c r="B222" i="8"/>
  <c r="B223" i="8"/>
  <c r="G223" i="8" s="1"/>
  <c r="B224" i="8"/>
  <c r="B225" i="8"/>
  <c r="G225" i="8" s="1"/>
  <c r="B226" i="8"/>
  <c r="G226" i="8" s="1"/>
  <c r="B227" i="8"/>
  <c r="B228" i="8"/>
  <c r="B229" i="8"/>
  <c r="B230" i="8"/>
  <c r="B231" i="8"/>
  <c r="G231" i="8" s="1"/>
  <c r="B232" i="8"/>
  <c r="B233" i="8"/>
  <c r="G233" i="8" s="1"/>
  <c r="B234" i="8"/>
  <c r="G234" i="8" s="1"/>
  <c r="B235" i="8"/>
  <c r="B236" i="8"/>
  <c r="B237" i="8"/>
  <c r="B238" i="8"/>
  <c r="B239" i="8"/>
  <c r="G239" i="8" s="1"/>
  <c r="B240" i="8"/>
  <c r="B241" i="8"/>
  <c r="G241" i="8" s="1"/>
  <c r="B242" i="8"/>
  <c r="G242" i="8" s="1"/>
  <c r="B243" i="8"/>
  <c r="B244" i="8"/>
  <c r="B245" i="8"/>
  <c r="B246" i="8"/>
  <c r="B247" i="8"/>
  <c r="G247" i="8" s="1"/>
  <c r="B2" i="8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2" i="7"/>
  <c r="E153" i="7"/>
  <c r="E154" i="7"/>
  <c r="E155" i="7"/>
  <c r="E156" i="7"/>
  <c r="E157" i="7"/>
  <c r="E158" i="7"/>
  <c r="E159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80" i="7"/>
  <c r="E181" i="7"/>
  <c r="E182" i="7"/>
  <c r="E183" i="7"/>
  <c r="E184" i="7"/>
  <c r="E185" i="7"/>
  <c r="E186" i="7"/>
  <c r="E187" i="7"/>
  <c r="E188" i="7"/>
  <c r="E189" i="7"/>
  <c r="E190" i="7"/>
  <c r="E191" i="7"/>
  <c r="E192" i="7"/>
  <c r="E193" i="7"/>
  <c r="E194" i="7"/>
  <c r="E195" i="7"/>
  <c r="E196" i="7"/>
  <c r="E197" i="7"/>
  <c r="E198" i="7"/>
  <c r="E199" i="7"/>
  <c r="E200" i="7"/>
  <c r="E201" i="7"/>
  <c r="E202" i="7"/>
  <c r="E203" i="7"/>
  <c r="E204" i="7"/>
  <c r="E205" i="7"/>
  <c r="E206" i="7"/>
  <c r="E207" i="7"/>
  <c r="E208" i="7"/>
  <c r="E209" i="7"/>
  <c r="E210" i="7"/>
  <c r="E211" i="7"/>
  <c r="E212" i="7"/>
  <c r="E213" i="7"/>
  <c r="E214" i="7"/>
  <c r="E215" i="7"/>
  <c r="E216" i="7"/>
  <c r="E217" i="7"/>
  <c r="E218" i="7"/>
  <c r="E219" i="7"/>
  <c r="E220" i="7"/>
  <c r="E221" i="7"/>
  <c r="E222" i="7"/>
  <c r="E223" i="7"/>
  <c r="E224" i="7"/>
  <c r="E225" i="7"/>
  <c r="E226" i="7"/>
  <c r="E227" i="7"/>
  <c r="E228" i="7"/>
  <c r="E229" i="7"/>
  <c r="E230" i="7"/>
  <c r="E231" i="7"/>
  <c r="E232" i="7"/>
  <c r="E233" i="7"/>
  <c r="E234" i="7"/>
  <c r="E235" i="7"/>
  <c r="E236" i="7"/>
  <c r="E237" i="7"/>
  <c r="E238" i="7"/>
  <c r="E239" i="7"/>
  <c r="E240" i="7"/>
  <c r="E241" i="7"/>
  <c r="E242" i="7"/>
  <c r="E243" i="7"/>
  <c r="E244" i="7"/>
  <c r="E245" i="7"/>
  <c r="E246" i="7"/>
  <c r="E247" i="7"/>
  <c r="E2" i="7"/>
  <c r="B3" i="7"/>
  <c r="G3" i="7" s="1"/>
  <c r="B4" i="7"/>
  <c r="G4" i="7" s="1"/>
  <c r="B5" i="7"/>
  <c r="G5" i="7" s="1"/>
  <c r="B6" i="7"/>
  <c r="G6" i="7" s="1"/>
  <c r="B7" i="7"/>
  <c r="G7" i="7" s="1"/>
  <c r="B8" i="7"/>
  <c r="G8" i="7" s="1"/>
  <c r="B9" i="7"/>
  <c r="G9" i="7" s="1"/>
  <c r="B10" i="7"/>
  <c r="G10" i="7" s="1"/>
  <c r="B11" i="7"/>
  <c r="G11" i="7" s="1"/>
  <c r="B12" i="7"/>
  <c r="G12" i="7" s="1"/>
  <c r="B13" i="7"/>
  <c r="G13" i="7" s="1"/>
  <c r="B14" i="7"/>
  <c r="G14" i="7" s="1"/>
  <c r="B15" i="7"/>
  <c r="G15" i="7" s="1"/>
  <c r="B16" i="7"/>
  <c r="G16" i="7" s="1"/>
  <c r="B17" i="7"/>
  <c r="G17" i="7" s="1"/>
  <c r="B18" i="7"/>
  <c r="G18" i="7" s="1"/>
  <c r="B19" i="7"/>
  <c r="G19" i="7" s="1"/>
  <c r="B20" i="7"/>
  <c r="G20" i="7" s="1"/>
  <c r="B21" i="7"/>
  <c r="G21" i="7" s="1"/>
  <c r="B22" i="7"/>
  <c r="G22" i="7" s="1"/>
  <c r="B23" i="7"/>
  <c r="G23" i="7" s="1"/>
  <c r="B24" i="7"/>
  <c r="G24" i="7" s="1"/>
  <c r="B25" i="7"/>
  <c r="G25" i="7" s="1"/>
  <c r="B26" i="7"/>
  <c r="G26" i="7" s="1"/>
  <c r="B27" i="7"/>
  <c r="G27" i="7" s="1"/>
  <c r="B28" i="7"/>
  <c r="G28" i="7" s="1"/>
  <c r="B29" i="7"/>
  <c r="G29" i="7" s="1"/>
  <c r="B30" i="7"/>
  <c r="G30" i="7" s="1"/>
  <c r="B31" i="7"/>
  <c r="G31" i="7" s="1"/>
  <c r="B32" i="7"/>
  <c r="G32" i="7" s="1"/>
  <c r="B33" i="7"/>
  <c r="G33" i="7" s="1"/>
  <c r="B34" i="7"/>
  <c r="G34" i="7" s="1"/>
  <c r="B35" i="7"/>
  <c r="G35" i="7" s="1"/>
  <c r="B36" i="7"/>
  <c r="G36" i="7" s="1"/>
  <c r="B37" i="7"/>
  <c r="G37" i="7" s="1"/>
  <c r="B38" i="7"/>
  <c r="G38" i="7" s="1"/>
  <c r="B39" i="7"/>
  <c r="G39" i="7" s="1"/>
  <c r="B40" i="7"/>
  <c r="G40" i="7" s="1"/>
  <c r="B41" i="7"/>
  <c r="G41" i="7" s="1"/>
  <c r="B42" i="7"/>
  <c r="G42" i="7" s="1"/>
  <c r="B43" i="7"/>
  <c r="G43" i="7" s="1"/>
  <c r="B44" i="7"/>
  <c r="G44" i="7" s="1"/>
  <c r="B45" i="7"/>
  <c r="G45" i="7" s="1"/>
  <c r="B46" i="7"/>
  <c r="G46" i="7" s="1"/>
  <c r="B47" i="7"/>
  <c r="G47" i="7" s="1"/>
  <c r="B48" i="7"/>
  <c r="G48" i="7" s="1"/>
  <c r="B49" i="7"/>
  <c r="G49" i="7" s="1"/>
  <c r="B50" i="7"/>
  <c r="G50" i="7" s="1"/>
  <c r="B51" i="7"/>
  <c r="G51" i="7" s="1"/>
  <c r="B52" i="7"/>
  <c r="G52" i="7" s="1"/>
  <c r="B53" i="7"/>
  <c r="G53" i="7" s="1"/>
  <c r="B54" i="7"/>
  <c r="G54" i="7" s="1"/>
  <c r="B55" i="7"/>
  <c r="G55" i="7" s="1"/>
  <c r="B56" i="7"/>
  <c r="G56" i="7" s="1"/>
  <c r="B57" i="7"/>
  <c r="G57" i="7" s="1"/>
  <c r="B58" i="7"/>
  <c r="G58" i="7" s="1"/>
  <c r="B59" i="7"/>
  <c r="G59" i="7" s="1"/>
  <c r="B60" i="7"/>
  <c r="G60" i="7" s="1"/>
  <c r="B61" i="7"/>
  <c r="G61" i="7" s="1"/>
  <c r="B62" i="7"/>
  <c r="G62" i="7" s="1"/>
  <c r="B63" i="7"/>
  <c r="G63" i="7" s="1"/>
  <c r="B64" i="7"/>
  <c r="G64" i="7" s="1"/>
  <c r="B65" i="7"/>
  <c r="G65" i="7" s="1"/>
  <c r="B66" i="7"/>
  <c r="G66" i="7" s="1"/>
  <c r="B67" i="7"/>
  <c r="G67" i="7" s="1"/>
  <c r="B68" i="7"/>
  <c r="G68" i="7" s="1"/>
  <c r="B69" i="7"/>
  <c r="G69" i="7" s="1"/>
  <c r="B70" i="7"/>
  <c r="G70" i="7" s="1"/>
  <c r="B71" i="7"/>
  <c r="G71" i="7" s="1"/>
  <c r="B72" i="7"/>
  <c r="G72" i="7" s="1"/>
  <c r="B73" i="7"/>
  <c r="G73" i="7" s="1"/>
  <c r="B74" i="7"/>
  <c r="G74" i="7" s="1"/>
  <c r="B75" i="7"/>
  <c r="G75" i="7" s="1"/>
  <c r="B76" i="7"/>
  <c r="G76" i="7" s="1"/>
  <c r="B77" i="7"/>
  <c r="G77" i="7" s="1"/>
  <c r="B78" i="7"/>
  <c r="G78" i="7" s="1"/>
  <c r="B79" i="7"/>
  <c r="G79" i="7" s="1"/>
  <c r="B80" i="7"/>
  <c r="G80" i="7" s="1"/>
  <c r="B81" i="7"/>
  <c r="G81" i="7" s="1"/>
  <c r="B82" i="7"/>
  <c r="G82" i="7" s="1"/>
  <c r="B83" i="7"/>
  <c r="G83" i="7" s="1"/>
  <c r="B84" i="7"/>
  <c r="G84" i="7" s="1"/>
  <c r="B85" i="7"/>
  <c r="G85" i="7" s="1"/>
  <c r="B86" i="7"/>
  <c r="G86" i="7" s="1"/>
  <c r="B87" i="7"/>
  <c r="G87" i="7" s="1"/>
  <c r="B88" i="7"/>
  <c r="G88" i="7" s="1"/>
  <c r="B89" i="7"/>
  <c r="G89" i="7" s="1"/>
  <c r="B90" i="7"/>
  <c r="G90" i="7" s="1"/>
  <c r="B91" i="7"/>
  <c r="G91" i="7" s="1"/>
  <c r="B92" i="7"/>
  <c r="G92" i="7" s="1"/>
  <c r="B93" i="7"/>
  <c r="G93" i="7" s="1"/>
  <c r="B94" i="7"/>
  <c r="G94" i="7" s="1"/>
  <c r="B95" i="7"/>
  <c r="G95" i="7" s="1"/>
  <c r="B96" i="7"/>
  <c r="G96" i="7" s="1"/>
  <c r="B97" i="7"/>
  <c r="G97" i="7" s="1"/>
  <c r="B98" i="7"/>
  <c r="G98" i="7" s="1"/>
  <c r="B99" i="7"/>
  <c r="G99" i="7" s="1"/>
  <c r="B100" i="7"/>
  <c r="G100" i="7" s="1"/>
  <c r="B101" i="7"/>
  <c r="G101" i="7" s="1"/>
  <c r="B102" i="7"/>
  <c r="B103" i="7"/>
  <c r="G103" i="7" s="1"/>
  <c r="B104" i="7"/>
  <c r="G104" i="7" s="1"/>
  <c r="B105" i="7"/>
  <c r="G105" i="7" s="1"/>
  <c r="B106" i="7"/>
  <c r="G106" i="7" s="1"/>
  <c r="B107" i="7"/>
  <c r="G107" i="7" s="1"/>
  <c r="B108" i="7"/>
  <c r="G108" i="7" s="1"/>
  <c r="B109" i="7"/>
  <c r="G109" i="7" s="1"/>
  <c r="B110" i="7"/>
  <c r="G110" i="7" s="1"/>
  <c r="B111" i="7"/>
  <c r="G111" i="7" s="1"/>
  <c r="B112" i="7"/>
  <c r="G112" i="7" s="1"/>
  <c r="B113" i="7"/>
  <c r="G113" i="7" s="1"/>
  <c r="B114" i="7"/>
  <c r="G114" i="7" s="1"/>
  <c r="B115" i="7"/>
  <c r="G115" i="7" s="1"/>
  <c r="B116" i="7"/>
  <c r="G116" i="7" s="1"/>
  <c r="B117" i="7"/>
  <c r="G117" i="7" s="1"/>
  <c r="B118" i="7"/>
  <c r="G118" i="7" s="1"/>
  <c r="B119" i="7"/>
  <c r="G119" i="7" s="1"/>
  <c r="B120" i="7"/>
  <c r="G120" i="7" s="1"/>
  <c r="B121" i="7"/>
  <c r="G121" i="7" s="1"/>
  <c r="B122" i="7"/>
  <c r="G122" i="7" s="1"/>
  <c r="B123" i="7"/>
  <c r="G123" i="7" s="1"/>
  <c r="B124" i="7"/>
  <c r="G124" i="7" s="1"/>
  <c r="B125" i="7"/>
  <c r="G125" i="7" s="1"/>
  <c r="B126" i="7"/>
  <c r="G126" i="7" s="1"/>
  <c r="B127" i="7"/>
  <c r="G127" i="7" s="1"/>
  <c r="B128" i="7"/>
  <c r="G128" i="7" s="1"/>
  <c r="B129" i="7"/>
  <c r="G129" i="7" s="1"/>
  <c r="B130" i="7"/>
  <c r="G130" i="7" s="1"/>
  <c r="B131" i="7"/>
  <c r="G131" i="7" s="1"/>
  <c r="B132" i="7"/>
  <c r="G132" i="7" s="1"/>
  <c r="B133" i="7"/>
  <c r="G133" i="7" s="1"/>
  <c r="B134" i="7"/>
  <c r="G134" i="7" s="1"/>
  <c r="B135" i="7"/>
  <c r="G135" i="7" s="1"/>
  <c r="B136" i="7"/>
  <c r="G136" i="7" s="1"/>
  <c r="B137" i="7"/>
  <c r="G137" i="7" s="1"/>
  <c r="B138" i="7"/>
  <c r="G138" i="7" s="1"/>
  <c r="B139" i="7"/>
  <c r="G139" i="7" s="1"/>
  <c r="B140" i="7"/>
  <c r="G140" i="7" s="1"/>
  <c r="B141" i="7"/>
  <c r="G141" i="7" s="1"/>
  <c r="B142" i="7"/>
  <c r="G142" i="7" s="1"/>
  <c r="B143" i="7"/>
  <c r="G143" i="7" s="1"/>
  <c r="B144" i="7"/>
  <c r="G144" i="7" s="1"/>
  <c r="B145" i="7"/>
  <c r="G145" i="7" s="1"/>
  <c r="B146" i="7"/>
  <c r="G146" i="7" s="1"/>
  <c r="B147" i="7"/>
  <c r="G147" i="7" s="1"/>
  <c r="B148" i="7"/>
  <c r="G148" i="7" s="1"/>
  <c r="B149" i="7"/>
  <c r="G149" i="7" s="1"/>
  <c r="B150" i="7"/>
  <c r="G150" i="7" s="1"/>
  <c r="B151" i="7"/>
  <c r="G151" i="7" s="1"/>
  <c r="B152" i="7"/>
  <c r="G152" i="7" s="1"/>
  <c r="B153" i="7"/>
  <c r="G153" i="7" s="1"/>
  <c r="B154" i="7"/>
  <c r="G154" i="7" s="1"/>
  <c r="B155" i="7"/>
  <c r="G155" i="7" s="1"/>
  <c r="B156" i="7"/>
  <c r="G156" i="7" s="1"/>
  <c r="B157" i="7"/>
  <c r="G157" i="7" s="1"/>
  <c r="B158" i="7"/>
  <c r="G158" i="7" s="1"/>
  <c r="B159" i="7"/>
  <c r="G159" i="7" s="1"/>
  <c r="B160" i="7"/>
  <c r="G160" i="7" s="1"/>
  <c r="B161" i="7"/>
  <c r="G161" i="7" s="1"/>
  <c r="B162" i="7"/>
  <c r="G162" i="7" s="1"/>
  <c r="B163" i="7"/>
  <c r="G163" i="7" s="1"/>
  <c r="B164" i="7"/>
  <c r="G164" i="7" s="1"/>
  <c r="B165" i="7"/>
  <c r="G165" i="7" s="1"/>
  <c r="B166" i="7"/>
  <c r="G166" i="7" s="1"/>
  <c r="B167" i="7"/>
  <c r="G167" i="7" s="1"/>
  <c r="B168" i="7"/>
  <c r="G168" i="7" s="1"/>
  <c r="B169" i="7"/>
  <c r="G169" i="7" s="1"/>
  <c r="B170" i="7"/>
  <c r="G170" i="7" s="1"/>
  <c r="B171" i="7"/>
  <c r="G171" i="7" s="1"/>
  <c r="B172" i="7"/>
  <c r="G172" i="7" s="1"/>
  <c r="B173" i="7"/>
  <c r="G173" i="7" s="1"/>
  <c r="B174" i="7"/>
  <c r="G174" i="7" s="1"/>
  <c r="B175" i="7"/>
  <c r="G175" i="7" s="1"/>
  <c r="B176" i="7"/>
  <c r="G176" i="7" s="1"/>
  <c r="B177" i="7"/>
  <c r="G177" i="7" s="1"/>
  <c r="B178" i="7"/>
  <c r="G178" i="7" s="1"/>
  <c r="B179" i="7"/>
  <c r="G179" i="7" s="1"/>
  <c r="B180" i="7"/>
  <c r="G180" i="7" s="1"/>
  <c r="B181" i="7"/>
  <c r="G181" i="7" s="1"/>
  <c r="B182" i="7"/>
  <c r="G182" i="7" s="1"/>
  <c r="B183" i="7"/>
  <c r="G183" i="7" s="1"/>
  <c r="B184" i="7"/>
  <c r="G184" i="7" s="1"/>
  <c r="B185" i="7"/>
  <c r="G185" i="7" s="1"/>
  <c r="B186" i="7"/>
  <c r="G186" i="7" s="1"/>
  <c r="B187" i="7"/>
  <c r="G187" i="7" s="1"/>
  <c r="B188" i="7"/>
  <c r="G188" i="7" s="1"/>
  <c r="B189" i="7"/>
  <c r="G189" i="7" s="1"/>
  <c r="B190" i="7"/>
  <c r="G190" i="7" s="1"/>
  <c r="B191" i="7"/>
  <c r="G191" i="7" s="1"/>
  <c r="B192" i="7"/>
  <c r="G192" i="7" s="1"/>
  <c r="B193" i="7"/>
  <c r="G193" i="7" s="1"/>
  <c r="B194" i="7"/>
  <c r="G194" i="7" s="1"/>
  <c r="B195" i="7"/>
  <c r="G195" i="7" s="1"/>
  <c r="B196" i="7"/>
  <c r="G196" i="7" s="1"/>
  <c r="B197" i="7"/>
  <c r="G197" i="7" s="1"/>
  <c r="B198" i="7"/>
  <c r="G198" i="7" s="1"/>
  <c r="B199" i="7"/>
  <c r="G199" i="7" s="1"/>
  <c r="B200" i="7"/>
  <c r="G200" i="7" s="1"/>
  <c r="B201" i="7"/>
  <c r="G201" i="7" s="1"/>
  <c r="B202" i="7"/>
  <c r="G202" i="7" s="1"/>
  <c r="B203" i="7"/>
  <c r="G203" i="7" s="1"/>
  <c r="B204" i="7"/>
  <c r="G204" i="7" s="1"/>
  <c r="B205" i="7"/>
  <c r="G205" i="7" s="1"/>
  <c r="B206" i="7"/>
  <c r="G206" i="7" s="1"/>
  <c r="B207" i="7"/>
  <c r="G207" i="7" s="1"/>
  <c r="B208" i="7"/>
  <c r="G208" i="7" s="1"/>
  <c r="B209" i="7"/>
  <c r="G209" i="7" s="1"/>
  <c r="B210" i="7"/>
  <c r="G210" i="7" s="1"/>
  <c r="B211" i="7"/>
  <c r="G211" i="7" s="1"/>
  <c r="B212" i="7"/>
  <c r="G212" i="7" s="1"/>
  <c r="B213" i="7"/>
  <c r="G213" i="7" s="1"/>
  <c r="B214" i="7"/>
  <c r="G214" i="7" s="1"/>
  <c r="B215" i="7"/>
  <c r="G215" i="7" s="1"/>
  <c r="B216" i="7"/>
  <c r="G216" i="7" s="1"/>
  <c r="B217" i="7"/>
  <c r="G217" i="7" s="1"/>
  <c r="B218" i="7"/>
  <c r="G218" i="7" s="1"/>
  <c r="B219" i="7"/>
  <c r="G219" i="7" s="1"/>
  <c r="B220" i="7"/>
  <c r="G220" i="7" s="1"/>
  <c r="B221" i="7"/>
  <c r="G221" i="7" s="1"/>
  <c r="B222" i="7"/>
  <c r="G222" i="7" s="1"/>
  <c r="B223" i="7"/>
  <c r="G223" i="7" s="1"/>
  <c r="B224" i="7"/>
  <c r="G224" i="7" s="1"/>
  <c r="B225" i="7"/>
  <c r="G225" i="7" s="1"/>
  <c r="B226" i="7"/>
  <c r="G226" i="7" s="1"/>
  <c r="B227" i="7"/>
  <c r="G227" i="7" s="1"/>
  <c r="B228" i="7"/>
  <c r="G228" i="7" s="1"/>
  <c r="B229" i="7"/>
  <c r="G229" i="7" s="1"/>
  <c r="B230" i="7"/>
  <c r="G230" i="7" s="1"/>
  <c r="B231" i="7"/>
  <c r="G231" i="7" s="1"/>
  <c r="B232" i="7"/>
  <c r="G232" i="7" s="1"/>
  <c r="B233" i="7"/>
  <c r="G233" i="7" s="1"/>
  <c r="B234" i="7"/>
  <c r="G234" i="7" s="1"/>
  <c r="B235" i="7"/>
  <c r="G235" i="7" s="1"/>
  <c r="B236" i="7"/>
  <c r="G236" i="7" s="1"/>
  <c r="B237" i="7"/>
  <c r="G237" i="7" s="1"/>
  <c r="B238" i="7"/>
  <c r="G238" i="7" s="1"/>
  <c r="B239" i="7"/>
  <c r="G239" i="7" s="1"/>
  <c r="B240" i="7"/>
  <c r="G240" i="7" s="1"/>
  <c r="B241" i="7"/>
  <c r="G241" i="7" s="1"/>
  <c r="B242" i="7"/>
  <c r="G242" i="7" s="1"/>
  <c r="B243" i="7"/>
  <c r="G243" i="7" s="1"/>
  <c r="B244" i="7"/>
  <c r="G244" i="7" s="1"/>
  <c r="B245" i="7"/>
  <c r="G245" i="7" s="1"/>
  <c r="B246" i="7"/>
  <c r="G246" i="7" s="1"/>
  <c r="B247" i="7"/>
  <c r="G247" i="7" s="1"/>
  <c r="B2" i="7"/>
  <c r="G2" i="7" s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3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" i="6"/>
  <c r="B3" i="6"/>
  <c r="B4" i="6"/>
  <c r="B5" i="6"/>
  <c r="B6" i="6"/>
  <c r="B7" i="6"/>
  <c r="B8" i="6"/>
  <c r="B9" i="6"/>
  <c r="B10" i="6"/>
  <c r="B11" i="6"/>
  <c r="B12" i="6"/>
  <c r="B13" i="6"/>
  <c r="B14" i="6"/>
  <c r="G14" i="6" s="1"/>
  <c r="B15" i="6"/>
  <c r="G15" i="6" s="1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G222" i="6" s="1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G247" i="6" s="1"/>
  <c r="B2" i="6"/>
  <c r="L5" i="3"/>
  <c r="I222" i="3" s="1"/>
  <c r="L7" i="3"/>
  <c r="I215" i="3" s="1"/>
  <c r="L9" i="3"/>
  <c r="L10" i="3"/>
  <c r="I202" i="4"/>
  <c r="I98" i="4"/>
  <c r="I26" i="4"/>
  <c r="I240" i="3"/>
  <c r="I231" i="3"/>
  <c r="I223" i="3"/>
  <c r="I207" i="3"/>
  <c r="I199" i="3"/>
  <c r="I198" i="3"/>
  <c r="I197" i="3"/>
  <c r="I175" i="3"/>
  <c r="I166" i="3"/>
  <c r="I159" i="3"/>
  <c r="I158" i="3"/>
  <c r="I141" i="3"/>
  <c r="I134" i="3"/>
  <c r="I133" i="3"/>
  <c r="I125" i="3"/>
  <c r="I110" i="3"/>
  <c r="I95" i="3"/>
  <c r="I94" i="3"/>
  <c r="I93" i="3"/>
  <c r="I71" i="3"/>
  <c r="I69" i="3"/>
  <c r="I61" i="3"/>
  <c r="I55" i="3"/>
  <c r="I45" i="3"/>
  <c r="I38" i="3"/>
  <c r="I37" i="3"/>
  <c r="I33" i="3"/>
  <c r="I21" i="3"/>
  <c r="I13" i="3"/>
  <c r="I7" i="3"/>
  <c r="I6" i="3"/>
  <c r="H235" i="3"/>
  <c r="H227" i="3"/>
  <c r="H204" i="3"/>
  <c r="H203" i="3"/>
  <c r="H188" i="3"/>
  <c r="H179" i="3"/>
  <c r="H161" i="3"/>
  <c r="H156" i="3"/>
  <c r="H155" i="3"/>
  <c r="H145" i="3"/>
  <c r="H139" i="3"/>
  <c r="H137" i="3"/>
  <c r="H129" i="3"/>
  <c r="H124" i="3"/>
  <c r="H123" i="3"/>
  <c r="H121" i="3"/>
  <c r="H113" i="3"/>
  <c r="H107" i="3"/>
  <c r="H105" i="3"/>
  <c r="H91" i="3"/>
  <c r="H89" i="3"/>
  <c r="H73" i="3"/>
  <c r="H68" i="3"/>
  <c r="H60" i="3"/>
  <c r="H57" i="3"/>
  <c r="H53" i="3"/>
  <c r="H41" i="3"/>
  <c r="H35" i="3"/>
  <c r="H25" i="3"/>
  <c r="H19" i="3"/>
  <c r="H17" i="3"/>
  <c r="H9" i="3"/>
  <c r="H4" i="3"/>
  <c r="H3" i="3"/>
  <c r="F247" i="7"/>
  <c r="C247" i="7"/>
  <c r="F246" i="7"/>
  <c r="C246" i="7"/>
  <c r="F245" i="7"/>
  <c r="C245" i="7"/>
  <c r="F244" i="7"/>
  <c r="C244" i="7"/>
  <c r="F243" i="7"/>
  <c r="C243" i="7"/>
  <c r="F242" i="7"/>
  <c r="C242" i="7"/>
  <c r="F241" i="7"/>
  <c r="C241" i="7"/>
  <c r="F240" i="7"/>
  <c r="C240" i="7"/>
  <c r="F239" i="7"/>
  <c r="C239" i="7"/>
  <c r="F238" i="7"/>
  <c r="C238" i="7"/>
  <c r="F237" i="7"/>
  <c r="C237" i="7"/>
  <c r="F236" i="7"/>
  <c r="C236" i="7"/>
  <c r="F235" i="7"/>
  <c r="C235" i="7"/>
  <c r="F234" i="7"/>
  <c r="C234" i="7"/>
  <c r="F233" i="7"/>
  <c r="C233" i="7"/>
  <c r="F232" i="7"/>
  <c r="C232" i="7"/>
  <c r="F231" i="7"/>
  <c r="C231" i="7"/>
  <c r="F230" i="7"/>
  <c r="C230" i="7"/>
  <c r="F229" i="7"/>
  <c r="C229" i="7"/>
  <c r="F228" i="7"/>
  <c r="C228" i="7"/>
  <c r="F227" i="7"/>
  <c r="C227" i="7"/>
  <c r="F226" i="7"/>
  <c r="C226" i="7"/>
  <c r="F225" i="7"/>
  <c r="C225" i="7"/>
  <c r="F224" i="7"/>
  <c r="C224" i="7"/>
  <c r="F223" i="7"/>
  <c r="C223" i="7"/>
  <c r="F222" i="7"/>
  <c r="C222" i="7"/>
  <c r="F221" i="7"/>
  <c r="C221" i="7"/>
  <c r="F220" i="7"/>
  <c r="C220" i="7"/>
  <c r="F219" i="7"/>
  <c r="C219" i="7"/>
  <c r="F218" i="7"/>
  <c r="C218" i="7"/>
  <c r="F217" i="7"/>
  <c r="C217" i="7"/>
  <c r="F216" i="7"/>
  <c r="C216" i="7"/>
  <c r="F215" i="7"/>
  <c r="C215" i="7"/>
  <c r="F214" i="7"/>
  <c r="C214" i="7"/>
  <c r="F213" i="7"/>
  <c r="C213" i="7"/>
  <c r="F212" i="7"/>
  <c r="C212" i="7"/>
  <c r="F211" i="7"/>
  <c r="C211" i="7"/>
  <c r="F210" i="7"/>
  <c r="C210" i="7"/>
  <c r="F209" i="7"/>
  <c r="C209" i="7"/>
  <c r="F208" i="7"/>
  <c r="C208" i="7"/>
  <c r="F207" i="7"/>
  <c r="C207" i="7"/>
  <c r="F206" i="7"/>
  <c r="C206" i="7"/>
  <c r="F205" i="7"/>
  <c r="C205" i="7"/>
  <c r="F204" i="7"/>
  <c r="C204" i="7"/>
  <c r="F203" i="7"/>
  <c r="C203" i="7"/>
  <c r="F202" i="7"/>
  <c r="C202" i="7"/>
  <c r="F201" i="7"/>
  <c r="C201" i="7"/>
  <c r="F200" i="7"/>
  <c r="C200" i="7"/>
  <c r="F199" i="7"/>
  <c r="C199" i="7"/>
  <c r="F198" i="7"/>
  <c r="C198" i="7"/>
  <c r="F197" i="7"/>
  <c r="C197" i="7"/>
  <c r="F196" i="7"/>
  <c r="C196" i="7"/>
  <c r="F195" i="7"/>
  <c r="C195" i="7"/>
  <c r="F194" i="7"/>
  <c r="C194" i="7"/>
  <c r="F193" i="7"/>
  <c r="C193" i="7"/>
  <c r="F192" i="7"/>
  <c r="C192" i="7"/>
  <c r="F191" i="7"/>
  <c r="C191" i="7"/>
  <c r="F190" i="7"/>
  <c r="C190" i="7"/>
  <c r="F189" i="7"/>
  <c r="C189" i="7"/>
  <c r="F188" i="7"/>
  <c r="C188" i="7"/>
  <c r="F187" i="7"/>
  <c r="C187" i="7"/>
  <c r="F186" i="7"/>
  <c r="C186" i="7"/>
  <c r="F185" i="7"/>
  <c r="C185" i="7"/>
  <c r="F184" i="7"/>
  <c r="C184" i="7"/>
  <c r="F183" i="7"/>
  <c r="C183" i="7"/>
  <c r="F182" i="7"/>
  <c r="C182" i="7"/>
  <c r="F181" i="7"/>
  <c r="C181" i="7"/>
  <c r="F180" i="7"/>
  <c r="C180" i="7"/>
  <c r="F179" i="7"/>
  <c r="C179" i="7"/>
  <c r="F178" i="7"/>
  <c r="C178" i="7"/>
  <c r="F177" i="7"/>
  <c r="C177" i="7"/>
  <c r="F176" i="7"/>
  <c r="C176" i="7"/>
  <c r="F175" i="7"/>
  <c r="C175" i="7"/>
  <c r="F174" i="7"/>
  <c r="C174" i="7"/>
  <c r="F173" i="7"/>
  <c r="C173" i="7"/>
  <c r="F172" i="7"/>
  <c r="C172" i="7"/>
  <c r="F171" i="7"/>
  <c r="C171" i="7"/>
  <c r="F170" i="7"/>
  <c r="C170" i="7"/>
  <c r="F169" i="7"/>
  <c r="C169" i="7"/>
  <c r="F168" i="7"/>
  <c r="C168" i="7"/>
  <c r="F167" i="7"/>
  <c r="C167" i="7"/>
  <c r="F166" i="7"/>
  <c r="C166" i="7"/>
  <c r="F165" i="7"/>
  <c r="C165" i="7"/>
  <c r="F164" i="7"/>
  <c r="C164" i="7"/>
  <c r="F163" i="7"/>
  <c r="C163" i="7"/>
  <c r="F162" i="7"/>
  <c r="C162" i="7"/>
  <c r="F161" i="7"/>
  <c r="C161" i="7"/>
  <c r="F160" i="7"/>
  <c r="C160" i="7"/>
  <c r="F159" i="7"/>
  <c r="C159" i="7"/>
  <c r="F158" i="7"/>
  <c r="C158" i="7"/>
  <c r="F157" i="7"/>
  <c r="C157" i="7"/>
  <c r="F156" i="7"/>
  <c r="C156" i="7"/>
  <c r="F155" i="7"/>
  <c r="C155" i="7"/>
  <c r="F154" i="7"/>
  <c r="C154" i="7"/>
  <c r="F153" i="7"/>
  <c r="C153" i="7"/>
  <c r="F152" i="7"/>
  <c r="C152" i="7"/>
  <c r="F151" i="7"/>
  <c r="C151" i="7"/>
  <c r="F150" i="7"/>
  <c r="C150" i="7"/>
  <c r="F149" i="7"/>
  <c r="C149" i="7"/>
  <c r="F148" i="7"/>
  <c r="C148" i="7"/>
  <c r="F147" i="7"/>
  <c r="C147" i="7"/>
  <c r="F146" i="7"/>
  <c r="C146" i="7"/>
  <c r="F145" i="7"/>
  <c r="C145" i="7"/>
  <c r="F144" i="7"/>
  <c r="C144" i="7"/>
  <c r="F143" i="7"/>
  <c r="C143" i="7"/>
  <c r="F142" i="7"/>
  <c r="C142" i="7"/>
  <c r="F141" i="7"/>
  <c r="C141" i="7"/>
  <c r="F140" i="7"/>
  <c r="C140" i="7"/>
  <c r="F139" i="7"/>
  <c r="C139" i="7"/>
  <c r="F138" i="7"/>
  <c r="C138" i="7"/>
  <c r="F137" i="7"/>
  <c r="C137" i="7"/>
  <c r="F136" i="7"/>
  <c r="C136" i="7"/>
  <c r="F135" i="7"/>
  <c r="C135" i="7"/>
  <c r="F134" i="7"/>
  <c r="C134" i="7"/>
  <c r="F133" i="7"/>
  <c r="C133" i="7"/>
  <c r="F132" i="7"/>
  <c r="C132" i="7"/>
  <c r="F131" i="7"/>
  <c r="C131" i="7"/>
  <c r="F130" i="7"/>
  <c r="C130" i="7"/>
  <c r="F129" i="7"/>
  <c r="C129" i="7"/>
  <c r="F128" i="7"/>
  <c r="C128" i="7"/>
  <c r="F127" i="7"/>
  <c r="C127" i="7"/>
  <c r="F126" i="7"/>
  <c r="C126" i="7"/>
  <c r="F125" i="7"/>
  <c r="C125" i="7"/>
  <c r="F124" i="7"/>
  <c r="C124" i="7"/>
  <c r="F123" i="7"/>
  <c r="C123" i="7"/>
  <c r="F122" i="7"/>
  <c r="C122" i="7"/>
  <c r="F121" i="7"/>
  <c r="C121" i="7"/>
  <c r="F120" i="7"/>
  <c r="C120" i="7"/>
  <c r="F119" i="7"/>
  <c r="C119" i="7"/>
  <c r="F118" i="7"/>
  <c r="C118" i="7"/>
  <c r="F117" i="7"/>
  <c r="C117" i="7"/>
  <c r="F116" i="7"/>
  <c r="C116" i="7"/>
  <c r="F115" i="7"/>
  <c r="C115" i="7"/>
  <c r="F114" i="7"/>
  <c r="C114" i="7"/>
  <c r="F113" i="7"/>
  <c r="C113" i="7"/>
  <c r="F112" i="7"/>
  <c r="C112" i="7"/>
  <c r="F111" i="7"/>
  <c r="C111" i="7"/>
  <c r="F110" i="7"/>
  <c r="C110" i="7"/>
  <c r="F109" i="7"/>
  <c r="C109" i="7"/>
  <c r="F108" i="7"/>
  <c r="C108" i="7"/>
  <c r="F107" i="7"/>
  <c r="C107" i="7"/>
  <c r="F106" i="7"/>
  <c r="C106" i="7"/>
  <c r="F105" i="7"/>
  <c r="C105" i="7"/>
  <c r="F104" i="7"/>
  <c r="C104" i="7"/>
  <c r="F103" i="7"/>
  <c r="C103" i="7"/>
  <c r="F102" i="7"/>
  <c r="C102" i="7"/>
  <c r="F101" i="7"/>
  <c r="C101" i="7"/>
  <c r="F100" i="7"/>
  <c r="C100" i="7"/>
  <c r="F99" i="7"/>
  <c r="C99" i="7"/>
  <c r="F98" i="7"/>
  <c r="C98" i="7"/>
  <c r="F97" i="7"/>
  <c r="C97" i="7"/>
  <c r="F96" i="7"/>
  <c r="C96" i="7"/>
  <c r="F95" i="7"/>
  <c r="C95" i="7"/>
  <c r="F94" i="7"/>
  <c r="C94" i="7"/>
  <c r="F93" i="7"/>
  <c r="C93" i="7"/>
  <c r="F92" i="7"/>
  <c r="C92" i="7"/>
  <c r="F91" i="7"/>
  <c r="C91" i="7"/>
  <c r="F90" i="7"/>
  <c r="C90" i="7"/>
  <c r="F89" i="7"/>
  <c r="C89" i="7"/>
  <c r="F88" i="7"/>
  <c r="C88" i="7"/>
  <c r="F87" i="7"/>
  <c r="C87" i="7"/>
  <c r="F86" i="7"/>
  <c r="C86" i="7"/>
  <c r="F85" i="7"/>
  <c r="C85" i="7"/>
  <c r="F84" i="7"/>
  <c r="C84" i="7"/>
  <c r="F83" i="7"/>
  <c r="C83" i="7"/>
  <c r="F82" i="7"/>
  <c r="C82" i="7"/>
  <c r="F81" i="7"/>
  <c r="C81" i="7"/>
  <c r="F80" i="7"/>
  <c r="C80" i="7"/>
  <c r="F79" i="7"/>
  <c r="C79" i="7"/>
  <c r="F78" i="7"/>
  <c r="C78" i="7"/>
  <c r="F77" i="7"/>
  <c r="C77" i="7"/>
  <c r="F76" i="7"/>
  <c r="C76" i="7"/>
  <c r="F75" i="7"/>
  <c r="C75" i="7"/>
  <c r="F74" i="7"/>
  <c r="C74" i="7"/>
  <c r="F73" i="7"/>
  <c r="C73" i="7"/>
  <c r="F72" i="7"/>
  <c r="C72" i="7"/>
  <c r="F71" i="7"/>
  <c r="C71" i="7"/>
  <c r="F70" i="7"/>
  <c r="C70" i="7"/>
  <c r="F69" i="7"/>
  <c r="C69" i="7"/>
  <c r="F68" i="7"/>
  <c r="C68" i="7"/>
  <c r="F67" i="7"/>
  <c r="C67" i="7"/>
  <c r="F66" i="7"/>
  <c r="C66" i="7"/>
  <c r="F65" i="7"/>
  <c r="C65" i="7"/>
  <c r="F64" i="7"/>
  <c r="C64" i="7"/>
  <c r="F63" i="7"/>
  <c r="C63" i="7"/>
  <c r="F62" i="7"/>
  <c r="C62" i="7"/>
  <c r="F61" i="7"/>
  <c r="C61" i="7"/>
  <c r="F60" i="7"/>
  <c r="C60" i="7"/>
  <c r="F59" i="7"/>
  <c r="C59" i="7"/>
  <c r="F58" i="7"/>
  <c r="C58" i="7"/>
  <c r="F57" i="7"/>
  <c r="C57" i="7"/>
  <c r="F56" i="7"/>
  <c r="C56" i="7"/>
  <c r="F55" i="7"/>
  <c r="C55" i="7"/>
  <c r="F54" i="7"/>
  <c r="C54" i="7"/>
  <c r="F53" i="7"/>
  <c r="C53" i="7"/>
  <c r="F52" i="7"/>
  <c r="C52" i="7"/>
  <c r="F51" i="7"/>
  <c r="C51" i="7"/>
  <c r="F50" i="7"/>
  <c r="C50" i="7"/>
  <c r="F49" i="7"/>
  <c r="C49" i="7"/>
  <c r="F48" i="7"/>
  <c r="C48" i="7"/>
  <c r="F47" i="7"/>
  <c r="C47" i="7"/>
  <c r="F46" i="7"/>
  <c r="C46" i="7"/>
  <c r="F45" i="7"/>
  <c r="C45" i="7"/>
  <c r="F44" i="7"/>
  <c r="C44" i="7"/>
  <c r="F43" i="7"/>
  <c r="C43" i="7"/>
  <c r="F42" i="7"/>
  <c r="C42" i="7"/>
  <c r="F41" i="7"/>
  <c r="C41" i="7"/>
  <c r="F40" i="7"/>
  <c r="C40" i="7"/>
  <c r="F39" i="7"/>
  <c r="C39" i="7"/>
  <c r="F38" i="7"/>
  <c r="C38" i="7"/>
  <c r="F37" i="7"/>
  <c r="C37" i="7"/>
  <c r="F36" i="7"/>
  <c r="C36" i="7"/>
  <c r="F35" i="7"/>
  <c r="C35" i="7"/>
  <c r="F34" i="7"/>
  <c r="C34" i="7"/>
  <c r="F33" i="7"/>
  <c r="C33" i="7"/>
  <c r="F32" i="7"/>
  <c r="C32" i="7"/>
  <c r="F31" i="7"/>
  <c r="C31" i="7"/>
  <c r="F30" i="7"/>
  <c r="C30" i="7"/>
  <c r="F29" i="7"/>
  <c r="C29" i="7"/>
  <c r="F28" i="7"/>
  <c r="C28" i="7"/>
  <c r="F27" i="7"/>
  <c r="C27" i="7"/>
  <c r="F26" i="7"/>
  <c r="C26" i="7"/>
  <c r="F25" i="7"/>
  <c r="C25" i="7"/>
  <c r="F24" i="7"/>
  <c r="C24" i="7"/>
  <c r="F23" i="7"/>
  <c r="C23" i="7"/>
  <c r="F22" i="7"/>
  <c r="C22" i="7"/>
  <c r="F21" i="7"/>
  <c r="C21" i="7"/>
  <c r="F20" i="7"/>
  <c r="C20" i="7"/>
  <c r="F19" i="7"/>
  <c r="C19" i="7"/>
  <c r="F18" i="7"/>
  <c r="C18" i="7"/>
  <c r="F17" i="7"/>
  <c r="C17" i="7"/>
  <c r="F16" i="7"/>
  <c r="C16" i="7"/>
  <c r="F15" i="7"/>
  <c r="C15" i="7"/>
  <c r="F14" i="7"/>
  <c r="C14" i="7"/>
  <c r="F13" i="7"/>
  <c r="C13" i="7"/>
  <c r="F12" i="7"/>
  <c r="C12" i="7"/>
  <c r="F11" i="7"/>
  <c r="C11" i="7"/>
  <c r="F10" i="7"/>
  <c r="C10" i="7"/>
  <c r="F9" i="7"/>
  <c r="C9" i="7"/>
  <c r="F8" i="7"/>
  <c r="C8" i="7"/>
  <c r="F7" i="7"/>
  <c r="C7" i="7"/>
  <c r="F6" i="7"/>
  <c r="C6" i="7"/>
  <c r="F5" i="7"/>
  <c r="C5" i="7"/>
  <c r="F4" i="7"/>
  <c r="C4" i="7"/>
  <c r="F3" i="7"/>
  <c r="C3" i="7"/>
  <c r="J4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7" i="8"/>
  <c r="F158" i="8"/>
  <c r="F159" i="8"/>
  <c r="F160" i="8"/>
  <c r="F161" i="8"/>
  <c r="F162" i="8"/>
  <c r="F163" i="8"/>
  <c r="F164" i="8"/>
  <c r="F165" i="8"/>
  <c r="F166" i="8"/>
  <c r="F167" i="8"/>
  <c r="F168" i="8"/>
  <c r="F169" i="8"/>
  <c r="F170" i="8"/>
  <c r="F171" i="8"/>
  <c r="F172" i="8"/>
  <c r="F173" i="8"/>
  <c r="F174" i="8"/>
  <c r="F175" i="8"/>
  <c r="F176" i="8"/>
  <c r="F177" i="8"/>
  <c r="F178" i="8"/>
  <c r="F179" i="8"/>
  <c r="F180" i="8"/>
  <c r="F181" i="8"/>
  <c r="F182" i="8"/>
  <c r="F183" i="8"/>
  <c r="F184" i="8"/>
  <c r="F185" i="8"/>
  <c r="F186" i="8"/>
  <c r="F187" i="8"/>
  <c r="F188" i="8"/>
  <c r="F189" i="8"/>
  <c r="F190" i="8"/>
  <c r="F191" i="8"/>
  <c r="F192" i="8"/>
  <c r="F193" i="8"/>
  <c r="F194" i="8"/>
  <c r="F195" i="8"/>
  <c r="F196" i="8"/>
  <c r="F197" i="8"/>
  <c r="F198" i="8"/>
  <c r="F199" i="8"/>
  <c r="F200" i="8"/>
  <c r="F201" i="8"/>
  <c r="F202" i="8"/>
  <c r="F203" i="8"/>
  <c r="F204" i="8"/>
  <c r="F205" i="8"/>
  <c r="F206" i="8"/>
  <c r="F207" i="8"/>
  <c r="F208" i="8"/>
  <c r="F209" i="8"/>
  <c r="F210" i="8"/>
  <c r="F211" i="8"/>
  <c r="F212" i="8"/>
  <c r="F213" i="8"/>
  <c r="F214" i="8"/>
  <c r="F215" i="8"/>
  <c r="F216" i="8"/>
  <c r="F217" i="8"/>
  <c r="F218" i="8"/>
  <c r="F219" i="8"/>
  <c r="F220" i="8"/>
  <c r="F221" i="8"/>
  <c r="F222" i="8"/>
  <c r="F223" i="8"/>
  <c r="F224" i="8"/>
  <c r="F225" i="8"/>
  <c r="F226" i="8"/>
  <c r="F227" i="8"/>
  <c r="F228" i="8"/>
  <c r="F229" i="8"/>
  <c r="F230" i="8"/>
  <c r="F231" i="8"/>
  <c r="F232" i="8"/>
  <c r="F233" i="8"/>
  <c r="F234" i="8"/>
  <c r="F235" i="8"/>
  <c r="F236" i="8"/>
  <c r="F237" i="8"/>
  <c r="F238" i="8"/>
  <c r="F239" i="8"/>
  <c r="F240" i="8"/>
  <c r="F241" i="8"/>
  <c r="F242" i="8"/>
  <c r="F243" i="8"/>
  <c r="F244" i="8"/>
  <c r="F245" i="8"/>
  <c r="F246" i="8"/>
  <c r="F247" i="8"/>
  <c r="F3" i="8"/>
  <c r="G3" i="8" s="1"/>
  <c r="C4" i="8"/>
  <c r="C5" i="8"/>
  <c r="C6" i="8"/>
  <c r="G6" i="8" s="1"/>
  <c r="C7" i="8"/>
  <c r="C8" i="8"/>
  <c r="C9" i="8"/>
  <c r="C10" i="8"/>
  <c r="C11" i="8"/>
  <c r="C12" i="8"/>
  <c r="C13" i="8"/>
  <c r="C14" i="8"/>
  <c r="G14" i="8" s="1"/>
  <c r="C15" i="8"/>
  <c r="C16" i="8"/>
  <c r="C17" i="8"/>
  <c r="C18" i="8"/>
  <c r="C19" i="8"/>
  <c r="C20" i="8"/>
  <c r="C21" i="8"/>
  <c r="C22" i="8"/>
  <c r="G22" i="8" s="1"/>
  <c r="C23" i="8"/>
  <c r="C24" i="8"/>
  <c r="C25" i="8"/>
  <c r="C26" i="8"/>
  <c r="C27" i="8"/>
  <c r="C28" i="8"/>
  <c r="C29" i="8"/>
  <c r="C30" i="8"/>
  <c r="G30" i="8" s="1"/>
  <c r="C31" i="8"/>
  <c r="C32" i="8"/>
  <c r="C33" i="8"/>
  <c r="C34" i="8"/>
  <c r="C35" i="8"/>
  <c r="C36" i="8"/>
  <c r="C37" i="8"/>
  <c r="C38" i="8"/>
  <c r="G38" i="8" s="1"/>
  <c r="C39" i="8"/>
  <c r="C40" i="8"/>
  <c r="C41" i="8"/>
  <c r="C42" i="8"/>
  <c r="C43" i="8"/>
  <c r="C44" i="8"/>
  <c r="C45" i="8"/>
  <c r="C46" i="8"/>
  <c r="G46" i="8" s="1"/>
  <c r="C47" i="8"/>
  <c r="C48" i="8"/>
  <c r="C49" i="8"/>
  <c r="C50" i="8"/>
  <c r="C51" i="8"/>
  <c r="C52" i="8"/>
  <c r="C53" i="8"/>
  <c r="C54" i="8"/>
  <c r="G54" i="8" s="1"/>
  <c r="C55" i="8"/>
  <c r="C56" i="8"/>
  <c r="C57" i="8"/>
  <c r="C58" i="8"/>
  <c r="C59" i="8"/>
  <c r="C60" i="8"/>
  <c r="C61" i="8"/>
  <c r="C62" i="8"/>
  <c r="G62" i="8" s="1"/>
  <c r="C63" i="8"/>
  <c r="C64" i="8"/>
  <c r="C65" i="8"/>
  <c r="C66" i="8"/>
  <c r="C67" i="8"/>
  <c r="C68" i="8"/>
  <c r="C69" i="8"/>
  <c r="C70" i="8"/>
  <c r="G70" i="8" s="1"/>
  <c r="C71" i="8"/>
  <c r="C72" i="8"/>
  <c r="C73" i="8"/>
  <c r="C74" i="8"/>
  <c r="C75" i="8"/>
  <c r="C76" i="8"/>
  <c r="C77" i="8"/>
  <c r="C78" i="8"/>
  <c r="G78" i="8" s="1"/>
  <c r="C79" i="8"/>
  <c r="C80" i="8"/>
  <c r="C81" i="8"/>
  <c r="C82" i="8"/>
  <c r="C83" i="8"/>
  <c r="C84" i="8"/>
  <c r="C85" i="8"/>
  <c r="C86" i="8"/>
  <c r="G86" i="8" s="1"/>
  <c r="C87" i="8"/>
  <c r="C88" i="8"/>
  <c r="C89" i="8"/>
  <c r="C90" i="8"/>
  <c r="C91" i="8"/>
  <c r="C92" i="8"/>
  <c r="C93" i="8"/>
  <c r="C94" i="8"/>
  <c r="G94" i="8" s="1"/>
  <c r="C95" i="8"/>
  <c r="C96" i="8"/>
  <c r="C97" i="8"/>
  <c r="C98" i="8"/>
  <c r="C99" i="8"/>
  <c r="C100" i="8"/>
  <c r="C101" i="8"/>
  <c r="C102" i="8"/>
  <c r="G102" i="8" s="1"/>
  <c r="C103" i="8"/>
  <c r="C104" i="8"/>
  <c r="C105" i="8"/>
  <c r="C106" i="8"/>
  <c r="C107" i="8"/>
  <c r="C108" i="8"/>
  <c r="C109" i="8"/>
  <c r="C110" i="8"/>
  <c r="G110" i="8" s="1"/>
  <c r="C111" i="8"/>
  <c r="C112" i="8"/>
  <c r="C113" i="8"/>
  <c r="C114" i="8"/>
  <c r="C115" i="8"/>
  <c r="C116" i="8"/>
  <c r="C117" i="8"/>
  <c r="C118" i="8"/>
  <c r="G118" i="8" s="1"/>
  <c r="C119" i="8"/>
  <c r="C120" i="8"/>
  <c r="C121" i="8"/>
  <c r="C122" i="8"/>
  <c r="C123" i="8"/>
  <c r="C124" i="8"/>
  <c r="C125" i="8"/>
  <c r="C126" i="8"/>
  <c r="G126" i="8" s="1"/>
  <c r="C127" i="8"/>
  <c r="C128" i="8"/>
  <c r="C129" i="8"/>
  <c r="C130" i="8"/>
  <c r="C131" i="8"/>
  <c r="C132" i="8"/>
  <c r="C133" i="8"/>
  <c r="C134" i="8"/>
  <c r="G134" i="8" s="1"/>
  <c r="C135" i="8"/>
  <c r="C136" i="8"/>
  <c r="C137" i="8"/>
  <c r="C138" i="8"/>
  <c r="C139" i="8"/>
  <c r="C140" i="8"/>
  <c r="C141" i="8"/>
  <c r="C142" i="8"/>
  <c r="G142" i="8" s="1"/>
  <c r="C143" i="8"/>
  <c r="C144" i="8"/>
  <c r="C145" i="8"/>
  <c r="C146" i="8"/>
  <c r="C147" i="8"/>
  <c r="C148" i="8"/>
  <c r="C149" i="8"/>
  <c r="C150" i="8"/>
  <c r="G150" i="8" s="1"/>
  <c r="C151" i="8"/>
  <c r="C152" i="8"/>
  <c r="C153" i="8"/>
  <c r="C154" i="8"/>
  <c r="C155" i="8"/>
  <c r="C156" i="8"/>
  <c r="C157" i="8"/>
  <c r="C158" i="8"/>
  <c r="G158" i="8" s="1"/>
  <c r="C159" i="8"/>
  <c r="C160" i="8"/>
  <c r="C161" i="8"/>
  <c r="C162" i="8"/>
  <c r="C163" i="8"/>
  <c r="C164" i="8"/>
  <c r="C165" i="8"/>
  <c r="C166" i="8"/>
  <c r="G166" i="8" s="1"/>
  <c r="C167" i="8"/>
  <c r="C168" i="8"/>
  <c r="C169" i="8"/>
  <c r="C170" i="8"/>
  <c r="C171" i="8"/>
  <c r="C172" i="8"/>
  <c r="C173" i="8"/>
  <c r="C174" i="8"/>
  <c r="G174" i="8" s="1"/>
  <c r="C175" i="8"/>
  <c r="C176" i="8"/>
  <c r="C177" i="8"/>
  <c r="C178" i="8"/>
  <c r="C179" i="8"/>
  <c r="C180" i="8"/>
  <c r="C181" i="8"/>
  <c r="C182" i="8"/>
  <c r="G182" i="8" s="1"/>
  <c r="C183" i="8"/>
  <c r="C184" i="8"/>
  <c r="C185" i="8"/>
  <c r="C186" i="8"/>
  <c r="C187" i="8"/>
  <c r="C188" i="8"/>
  <c r="C189" i="8"/>
  <c r="C190" i="8"/>
  <c r="G190" i="8" s="1"/>
  <c r="C191" i="8"/>
  <c r="C192" i="8"/>
  <c r="C193" i="8"/>
  <c r="C194" i="8"/>
  <c r="C195" i="8"/>
  <c r="C196" i="8"/>
  <c r="C197" i="8"/>
  <c r="C198" i="8"/>
  <c r="G198" i="8" s="1"/>
  <c r="C199" i="8"/>
  <c r="C200" i="8"/>
  <c r="C201" i="8"/>
  <c r="C202" i="8"/>
  <c r="C203" i="8"/>
  <c r="C204" i="8"/>
  <c r="C205" i="8"/>
  <c r="C206" i="8"/>
  <c r="G206" i="8" s="1"/>
  <c r="C207" i="8"/>
  <c r="C208" i="8"/>
  <c r="C209" i="8"/>
  <c r="C210" i="8"/>
  <c r="C211" i="8"/>
  <c r="C212" i="8"/>
  <c r="C213" i="8"/>
  <c r="C214" i="8"/>
  <c r="G214" i="8" s="1"/>
  <c r="C215" i="8"/>
  <c r="C216" i="8"/>
  <c r="C217" i="8"/>
  <c r="C218" i="8"/>
  <c r="C219" i="8"/>
  <c r="C220" i="8"/>
  <c r="C221" i="8"/>
  <c r="C222" i="8"/>
  <c r="G222" i="8" s="1"/>
  <c r="C223" i="8"/>
  <c r="C224" i="8"/>
  <c r="C225" i="8"/>
  <c r="C226" i="8"/>
  <c r="C227" i="8"/>
  <c r="C228" i="8"/>
  <c r="C229" i="8"/>
  <c r="C230" i="8"/>
  <c r="G230" i="8" s="1"/>
  <c r="C231" i="8"/>
  <c r="C232" i="8"/>
  <c r="C233" i="8"/>
  <c r="C234" i="8"/>
  <c r="C235" i="8"/>
  <c r="C236" i="8"/>
  <c r="C237" i="8"/>
  <c r="C238" i="8"/>
  <c r="G238" i="8" s="1"/>
  <c r="C239" i="8"/>
  <c r="C240" i="8"/>
  <c r="C241" i="8"/>
  <c r="C242" i="8"/>
  <c r="C243" i="8"/>
  <c r="C244" i="8"/>
  <c r="C245" i="8"/>
  <c r="C246" i="8"/>
  <c r="G246" i="8" s="1"/>
  <c r="C247" i="8"/>
  <c r="C3" i="8"/>
  <c r="L7" i="2"/>
  <c r="L9" i="2"/>
  <c r="L10" i="2"/>
  <c r="G4" i="2"/>
  <c r="H4" i="2" s="1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  <c r="G17" i="2"/>
  <c r="H17" i="2" s="1"/>
  <c r="G18" i="2"/>
  <c r="H18" i="2" s="1"/>
  <c r="G19" i="2"/>
  <c r="H19" i="2" s="1"/>
  <c r="G20" i="2"/>
  <c r="H20" i="2" s="1"/>
  <c r="G21" i="2"/>
  <c r="H21" i="2" s="1"/>
  <c r="G22" i="2"/>
  <c r="H22" i="2" s="1"/>
  <c r="G23" i="2"/>
  <c r="H23" i="2" s="1"/>
  <c r="G24" i="2"/>
  <c r="H24" i="2" s="1"/>
  <c r="G25" i="2"/>
  <c r="H25" i="2" s="1"/>
  <c r="G26" i="2"/>
  <c r="H26" i="2" s="1"/>
  <c r="G27" i="2"/>
  <c r="H27" i="2" s="1"/>
  <c r="G28" i="2"/>
  <c r="H28" i="2" s="1"/>
  <c r="G29" i="2"/>
  <c r="H29" i="2" s="1"/>
  <c r="G30" i="2"/>
  <c r="H30" i="2" s="1"/>
  <c r="G31" i="2"/>
  <c r="H31" i="2" s="1"/>
  <c r="G32" i="2"/>
  <c r="H32" i="2" s="1"/>
  <c r="G33" i="2"/>
  <c r="H33" i="2" s="1"/>
  <c r="G34" i="2"/>
  <c r="H34" i="2" s="1"/>
  <c r="G35" i="2"/>
  <c r="H35" i="2" s="1"/>
  <c r="G36" i="2"/>
  <c r="H36" i="2" s="1"/>
  <c r="G37" i="2"/>
  <c r="H37" i="2" s="1"/>
  <c r="G38" i="2"/>
  <c r="H38" i="2" s="1"/>
  <c r="G39" i="2"/>
  <c r="H39" i="2" s="1"/>
  <c r="G40" i="2"/>
  <c r="H40" i="2" s="1"/>
  <c r="G41" i="2"/>
  <c r="H41" i="2" s="1"/>
  <c r="G42" i="2"/>
  <c r="H42" i="2" s="1"/>
  <c r="G43" i="2"/>
  <c r="H43" i="2" s="1"/>
  <c r="G44" i="2"/>
  <c r="H44" i="2" s="1"/>
  <c r="G45" i="2"/>
  <c r="H45" i="2" s="1"/>
  <c r="G46" i="2"/>
  <c r="H46" i="2" s="1"/>
  <c r="G47" i="2"/>
  <c r="H47" i="2" s="1"/>
  <c r="G48" i="2"/>
  <c r="H48" i="2" s="1"/>
  <c r="G49" i="2"/>
  <c r="H49" i="2" s="1"/>
  <c r="G50" i="2"/>
  <c r="H50" i="2" s="1"/>
  <c r="G51" i="2"/>
  <c r="H51" i="2" s="1"/>
  <c r="G52" i="2"/>
  <c r="H52" i="2" s="1"/>
  <c r="G53" i="2"/>
  <c r="H53" i="2" s="1"/>
  <c r="G54" i="2"/>
  <c r="H54" i="2" s="1"/>
  <c r="G55" i="2"/>
  <c r="H55" i="2" s="1"/>
  <c r="G56" i="2"/>
  <c r="H56" i="2" s="1"/>
  <c r="G57" i="2"/>
  <c r="H57" i="2" s="1"/>
  <c r="G58" i="2"/>
  <c r="H58" i="2" s="1"/>
  <c r="G59" i="2"/>
  <c r="H59" i="2" s="1"/>
  <c r="G60" i="2"/>
  <c r="H60" i="2" s="1"/>
  <c r="G61" i="2"/>
  <c r="H61" i="2" s="1"/>
  <c r="G62" i="2"/>
  <c r="H62" i="2" s="1"/>
  <c r="G63" i="2"/>
  <c r="H63" i="2" s="1"/>
  <c r="G64" i="2"/>
  <c r="H64" i="2" s="1"/>
  <c r="G65" i="2"/>
  <c r="H65" i="2" s="1"/>
  <c r="G66" i="2"/>
  <c r="H66" i="2" s="1"/>
  <c r="G67" i="2"/>
  <c r="H67" i="2" s="1"/>
  <c r="G68" i="2"/>
  <c r="H68" i="2" s="1"/>
  <c r="G69" i="2"/>
  <c r="H69" i="2" s="1"/>
  <c r="G70" i="2"/>
  <c r="H70" i="2" s="1"/>
  <c r="G71" i="2"/>
  <c r="H71" i="2" s="1"/>
  <c r="G72" i="2"/>
  <c r="H72" i="2" s="1"/>
  <c r="G73" i="2"/>
  <c r="H73" i="2" s="1"/>
  <c r="G74" i="2"/>
  <c r="H74" i="2" s="1"/>
  <c r="G75" i="2"/>
  <c r="H75" i="2" s="1"/>
  <c r="G76" i="2"/>
  <c r="H76" i="2" s="1"/>
  <c r="G77" i="2"/>
  <c r="H77" i="2" s="1"/>
  <c r="G78" i="2"/>
  <c r="H78" i="2" s="1"/>
  <c r="G79" i="2"/>
  <c r="H79" i="2" s="1"/>
  <c r="G80" i="2"/>
  <c r="H80" i="2" s="1"/>
  <c r="G81" i="2"/>
  <c r="H81" i="2" s="1"/>
  <c r="G82" i="2"/>
  <c r="H82" i="2" s="1"/>
  <c r="G83" i="2"/>
  <c r="H83" i="2" s="1"/>
  <c r="G84" i="2"/>
  <c r="H84" i="2" s="1"/>
  <c r="G85" i="2"/>
  <c r="H85" i="2" s="1"/>
  <c r="G86" i="2"/>
  <c r="H86" i="2" s="1"/>
  <c r="G87" i="2"/>
  <c r="H87" i="2" s="1"/>
  <c r="G88" i="2"/>
  <c r="H88" i="2" s="1"/>
  <c r="G89" i="2"/>
  <c r="H89" i="2" s="1"/>
  <c r="G90" i="2"/>
  <c r="H90" i="2" s="1"/>
  <c r="G91" i="2"/>
  <c r="H91" i="2" s="1"/>
  <c r="G92" i="2"/>
  <c r="H92" i="2" s="1"/>
  <c r="G93" i="2"/>
  <c r="H93" i="2" s="1"/>
  <c r="G94" i="2"/>
  <c r="H94" i="2" s="1"/>
  <c r="G95" i="2"/>
  <c r="H95" i="2" s="1"/>
  <c r="G96" i="2"/>
  <c r="H96" i="2" s="1"/>
  <c r="G97" i="2"/>
  <c r="H97" i="2" s="1"/>
  <c r="G98" i="2"/>
  <c r="H98" i="2" s="1"/>
  <c r="G99" i="2"/>
  <c r="H99" i="2" s="1"/>
  <c r="G100" i="2"/>
  <c r="H100" i="2" s="1"/>
  <c r="G101" i="2"/>
  <c r="H101" i="2" s="1"/>
  <c r="G102" i="2"/>
  <c r="H102" i="2" s="1"/>
  <c r="G103" i="2"/>
  <c r="H103" i="2" s="1"/>
  <c r="G104" i="2"/>
  <c r="H104" i="2" s="1"/>
  <c r="G105" i="2"/>
  <c r="H105" i="2" s="1"/>
  <c r="G106" i="2"/>
  <c r="H106" i="2" s="1"/>
  <c r="G107" i="2"/>
  <c r="H107" i="2" s="1"/>
  <c r="G108" i="2"/>
  <c r="H108" i="2" s="1"/>
  <c r="G109" i="2"/>
  <c r="H109" i="2" s="1"/>
  <c r="G110" i="2"/>
  <c r="H110" i="2" s="1"/>
  <c r="G111" i="2"/>
  <c r="H111" i="2" s="1"/>
  <c r="G112" i="2"/>
  <c r="H112" i="2" s="1"/>
  <c r="G113" i="2"/>
  <c r="H113" i="2" s="1"/>
  <c r="G114" i="2"/>
  <c r="H114" i="2" s="1"/>
  <c r="G115" i="2"/>
  <c r="H115" i="2" s="1"/>
  <c r="G116" i="2"/>
  <c r="H116" i="2" s="1"/>
  <c r="G117" i="2"/>
  <c r="H117" i="2" s="1"/>
  <c r="G118" i="2"/>
  <c r="H118" i="2" s="1"/>
  <c r="G119" i="2"/>
  <c r="H119" i="2" s="1"/>
  <c r="G120" i="2"/>
  <c r="H120" i="2" s="1"/>
  <c r="G121" i="2"/>
  <c r="H121" i="2" s="1"/>
  <c r="G122" i="2"/>
  <c r="H122" i="2" s="1"/>
  <c r="G123" i="2"/>
  <c r="H123" i="2" s="1"/>
  <c r="G124" i="2"/>
  <c r="H124" i="2" s="1"/>
  <c r="G125" i="2"/>
  <c r="H125" i="2" s="1"/>
  <c r="G126" i="2"/>
  <c r="H126" i="2" s="1"/>
  <c r="G127" i="2"/>
  <c r="H127" i="2" s="1"/>
  <c r="G128" i="2"/>
  <c r="H128" i="2" s="1"/>
  <c r="G129" i="2"/>
  <c r="H129" i="2" s="1"/>
  <c r="G130" i="2"/>
  <c r="H130" i="2" s="1"/>
  <c r="G131" i="2"/>
  <c r="H131" i="2" s="1"/>
  <c r="G132" i="2"/>
  <c r="H132" i="2" s="1"/>
  <c r="G133" i="2"/>
  <c r="H133" i="2" s="1"/>
  <c r="G134" i="2"/>
  <c r="H134" i="2" s="1"/>
  <c r="G135" i="2"/>
  <c r="H135" i="2" s="1"/>
  <c r="G136" i="2"/>
  <c r="H136" i="2" s="1"/>
  <c r="G137" i="2"/>
  <c r="H137" i="2" s="1"/>
  <c r="G138" i="2"/>
  <c r="H138" i="2" s="1"/>
  <c r="G139" i="2"/>
  <c r="H139" i="2" s="1"/>
  <c r="G140" i="2"/>
  <c r="H140" i="2" s="1"/>
  <c r="G141" i="2"/>
  <c r="H141" i="2" s="1"/>
  <c r="G142" i="2"/>
  <c r="H142" i="2" s="1"/>
  <c r="G143" i="2"/>
  <c r="H143" i="2" s="1"/>
  <c r="G144" i="2"/>
  <c r="H144" i="2" s="1"/>
  <c r="G145" i="2"/>
  <c r="H145" i="2" s="1"/>
  <c r="G146" i="2"/>
  <c r="H146" i="2" s="1"/>
  <c r="G147" i="2"/>
  <c r="H147" i="2" s="1"/>
  <c r="G148" i="2"/>
  <c r="H148" i="2" s="1"/>
  <c r="G149" i="2"/>
  <c r="H149" i="2" s="1"/>
  <c r="G150" i="2"/>
  <c r="H150" i="2" s="1"/>
  <c r="G151" i="2"/>
  <c r="H151" i="2" s="1"/>
  <c r="G152" i="2"/>
  <c r="H152" i="2" s="1"/>
  <c r="G153" i="2"/>
  <c r="H153" i="2" s="1"/>
  <c r="G154" i="2"/>
  <c r="H154" i="2" s="1"/>
  <c r="G155" i="2"/>
  <c r="H155" i="2" s="1"/>
  <c r="G156" i="2"/>
  <c r="H156" i="2" s="1"/>
  <c r="G157" i="2"/>
  <c r="H157" i="2" s="1"/>
  <c r="G158" i="2"/>
  <c r="H158" i="2" s="1"/>
  <c r="G159" i="2"/>
  <c r="H159" i="2" s="1"/>
  <c r="G160" i="2"/>
  <c r="H160" i="2" s="1"/>
  <c r="G161" i="2"/>
  <c r="H161" i="2" s="1"/>
  <c r="G162" i="2"/>
  <c r="H162" i="2" s="1"/>
  <c r="G163" i="2"/>
  <c r="H163" i="2" s="1"/>
  <c r="G164" i="2"/>
  <c r="H164" i="2" s="1"/>
  <c r="G165" i="2"/>
  <c r="H165" i="2" s="1"/>
  <c r="G166" i="2"/>
  <c r="H166" i="2" s="1"/>
  <c r="G167" i="2"/>
  <c r="H167" i="2" s="1"/>
  <c r="G168" i="2"/>
  <c r="H168" i="2" s="1"/>
  <c r="G169" i="2"/>
  <c r="H169" i="2" s="1"/>
  <c r="G170" i="2"/>
  <c r="H170" i="2" s="1"/>
  <c r="G171" i="2"/>
  <c r="H171" i="2" s="1"/>
  <c r="G172" i="2"/>
  <c r="H172" i="2" s="1"/>
  <c r="G173" i="2"/>
  <c r="H173" i="2" s="1"/>
  <c r="G174" i="2"/>
  <c r="H174" i="2" s="1"/>
  <c r="G175" i="2"/>
  <c r="H175" i="2" s="1"/>
  <c r="G176" i="2"/>
  <c r="H176" i="2" s="1"/>
  <c r="G177" i="2"/>
  <c r="H177" i="2" s="1"/>
  <c r="G178" i="2"/>
  <c r="H178" i="2" s="1"/>
  <c r="G179" i="2"/>
  <c r="H179" i="2" s="1"/>
  <c r="G180" i="2"/>
  <c r="H180" i="2" s="1"/>
  <c r="G181" i="2"/>
  <c r="H181" i="2" s="1"/>
  <c r="G182" i="2"/>
  <c r="H182" i="2" s="1"/>
  <c r="G183" i="2"/>
  <c r="H183" i="2" s="1"/>
  <c r="G184" i="2"/>
  <c r="H184" i="2" s="1"/>
  <c r="G185" i="2"/>
  <c r="H185" i="2" s="1"/>
  <c r="G186" i="2"/>
  <c r="H186" i="2" s="1"/>
  <c r="G187" i="2"/>
  <c r="H187" i="2" s="1"/>
  <c r="G188" i="2"/>
  <c r="H188" i="2" s="1"/>
  <c r="G189" i="2"/>
  <c r="H189" i="2" s="1"/>
  <c r="G190" i="2"/>
  <c r="H190" i="2" s="1"/>
  <c r="G191" i="2"/>
  <c r="H191" i="2" s="1"/>
  <c r="G192" i="2"/>
  <c r="H192" i="2" s="1"/>
  <c r="G193" i="2"/>
  <c r="H193" i="2" s="1"/>
  <c r="G194" i="2"/>
  <c r="H194" i="2" s="1"/>
  <c r="G195" i="2"/>
  <c r="H195" i="2" s="1"/>
  <c r="G196" i="2"/>
  <c r="H196" i="2" s="1"/>
  <c r="G197" i="2"/>
  <c r="H197" i="2" s="1"/>
  <c r="G198" i="2"/>
  <c r="H198" i="2" s="1"/>
  <c r="G199" i="2"/>
  <c r="H199" i="2" s="1"/>
  <c r="G200" i="2"/>
  <c r="H200" i="2" s="1"/>
  <c r="G201" i="2"/>
  <c r="H201" i="2" s="1"/>
  <c r="G202" i="2"/>
  <c r="H202" i="2" s="1"/>
  <c r="G203" i="2"/>
  <c r="H203" i="2" s="1"/>
  <c r="G204" i="2"/>
  <c r="H204" i="2" s="1"/>
  <c r="G205" i="2"/>
  <c r="H205" i="2" s="1"/>
  <c r="G206" i="2"/>
  <c r="H206" i="2" s="1"/>
  <c r="G207" i="2"/>
  <c r="H207" i="2" s="1"/>
  <c r="G208" i="2"/>
  <c r="H208" i="2" s="1"/>
  <c r="G209" i="2"/>
  <c r="H209" i="2" s="1"/>
  <c r="G210" i="2"/>
  <c r="H210" i="2" s="1"/>
  <c r="G211" i="2"/>
  <c r="H211" i="2" s="1"/>
  <c r="G212" i="2"/>
  <c r="H212" i="2" s="1"/>
  <c r="G213" i="2"/>
  <c r="H213" i="2" s="1"/>
  <c r="G214" i="2"/>
  <c r="H214" i="2" s="1"/>
  <c r="G215" i="2"/>
  <c r="H215" i="2" s="1"/>
  <c r="G216" i="2"/>
  <c r="H216" i="2" s="1"/>
  <c r="G217" i="2"/>
  <c r="H217" i="2" s="1"/>
  <c r="G218" i="2"/>
  <c r="H218" i="2" s="1"/>
  <c r="G219" i="2"/>
  <c r="H219" i="2" s="1"/>
  <c r="G220" i="2"/>
  <c r="H220" i="2" s="1"/>
  <c r="G221" i="2"/>
  <c r="H221" i="2" s="1"/>
  <c r="G222" i="2"/>
  <c r="H222" i="2" s="1"/>
  <c r="G223" i="2"/>
  <c r="H223" i="2" s="1"/>
  <c r="G224" i="2"/>
  <c r="H224" i="2" s="1"/>
  <c r="G225" i="2"/>
  <c r="H225" i="2" s="1"/>
  <c r="G226" i="2"/>
  <c r="H226" i="2" s="1"/>
  <c r="G227" i="2"/>
  <c r="H227" i="2" s="1"/>
  <c r="G228" i="2"/>
  <c r="H228" i="2" s="1"/>
  <c r="G229" i="2"/>
  <c r="H229" i="2" s="1"/>
  <c r="G230" i="2"/>
  <c r="H230" i="2" s="1"/>
  <c r="G231" i="2"/>
  <c r="H231" i="2" s="1"/>
  <c r="G232" i="2"/>
  <c r="H232" i="2" s="1"/>
  <c r="G233" i="2"/>
  <c r="H233" i="2" s="1"/>
  <c r="G234" i="2"/>
  <c r="H234" i="2" s="1"/>
  <c r="G235" i="2"/>
  <c r="H235" i="2" s="1"/>
  <c r="G236" i="2"/>
  <c r="H236" i="2" s="1"/>
  <c r="G237" i="2"/>
  <c r="H237" i="2" s="1"/>
  <c r="G238" i="2"/>
  <c r="H238" i="2" s="1"/>
  <c r="G239" i="2"/>
  <c r="H239" i="2" s="1"/>
  <c r="G240" i="2"/>
  <c r="H240" i="2" s="1"/>
  <c r="G241" i="2"/>
  <c r="H241" i="2" s="1"/>
  <c r="G242" i="2"/>
  <c r="H242" i="2" s="1"/>
  <c r="G243" i="2"/>
  <c r="H243" i="2" s="1"/>
  <c r="G244" i="2"/>
  <c r="H244" i="2" s="1"/>
  <c r="G245" i="2"/>
  <c r="H245" i="2" s="1"/>
  <c r="G246" i="2"/>
  <c r="H246" i="2" s="1"/>
  <c r="G247" i="2"/>
  <c r="H247" i="2" s="1"/>
  <c r="L10" i="4"/>
  <c r="L9" i="4"/>
  <c r="L7" i="4"/>
  <c r="L5" i="4"/>
  <c r="I246" i="4" s="1"/>
  <c r="G4" i="4"/>
  <c r="H4" i="4" s="1"/>
  <c r="G5" i="4"/>
  <c r="H5" i="4" s="1"/>
  <c r="G6" i="4"/>
  <c r="H6" i="4" s="1"/>
  <c r="G7" i="4"/>
  <c r="H7" i="4" s="1"/>
  <c r="G8" i="4"/>
  <c r="H8" i="4" s="1"/>
  <c r="G9" i="4"/>
  <c r="H9" i="4" s="1"/>
  <c r="G10" i="4"/>
  <c r="H10" i="4" s="1"/>
  <c r="G11" i="4"/>
  <c r="H11" i="4" s="1"/>
  <c r="G12" i="4"/>
  <c r="H12" i="4" s="1"/>
  <c r="G13" i="4"/>
  <c r="H13" i="4" s="1"/>
  <c r="G14" i="4"/>
  <c r="H14" i="4" s="1"/>
  <c r="G15" i="4"/>
  <c r="H15" i="4" s="1"/>
  <c r="G16" i="4"/>
  <c r="H16" i="4" s="1"/>
  <c r="G17" i="4"/>
  <c r="H17" i="4" s="1"/>
  <c r="G18" i="4"/>
  <c r="H18" i="4" s="1"/>
  <c r="G19" i="4"/>
  <c r="H19" i="4" s="1"/>
  <c r="G20" i="4"/>
  <c r="H20" i="4" s="1"/>
  <c r="G21" i="4"/>
  <c r="H21" i="4" s="1"/>
  <c r="G22" i="4"/>
  <c r="H22" i="4" s="1"/>
  <c r="G23" i="4"/>
  <c r="H23" i="4" s="1"/>
  <c r="G24" i="4"/>
  <c r="H24" i="4" s="1"/>
  <c r="G25" i="4"/>
  <c r="H25" i="4" s="1"/>
  <c r="G26" i="4"/>
  <c r="H26" i="4" s="1"/>
  <c r="G27" i="4"/>
  <c r="H27" i="4" s="1"/>
  <c r="G28" i="4"/>
  <c r="H28" i="4" s="1"/>
  <c r="G29" i="4"/>
  <c r="H29" i="4" s="1"/>
  <c r="G30" i="4"/>
  <c r="H30" i="4" s="1"/>
  <c r="G31" i="4"/>
  <c r="H31" i="4" s="1"/>
  <c r="G32" i="4"/>
  <c r="H32" i="4" s="1"/>
  <c r="G33" i="4"/>
  <c r="H33" i="4" s="1"/>
  <c r="G34" i="4"/>
  <c r="H34" i="4" s="1"/>
  <c r="G35" i="4"/>
  <c r="H35" i="4" s="1"/>
  <c r="G36" i="4"/>
  <c r="H36" i="4" s="1"/>
  <c r="G37" i="4"/>
  <c r="H37" i="4" s="1"/>
  <c r="G38" i="4"/>
  <c r="H38" i="4" s="1"/>
  <c r="G39" i="4"/>
  <c r="H39" i="4" s="1"/>
  <c r="G40" i="4"/>
  <c r="H40" i="4" s="1"/>
  <c r="G41" i="4"/>
  <c r="H41" i="4" s="1"/>
  <c r="G42" i="4"/>
  <c r="H42" i="4" s="1"/>
  <c r="G43" i="4"/>
  <c r="H43" i="4" s="1"/>
  <c r="G44" i="4"/>
  <c r="H44" i="4" s="1"/>
  <c r="G45" i="4"/>
  <c r="H45" i="4" s="1"/>
  <c r="G46" i="4"/>
  <c r="H46" i="4" s="1"/>
  <c r="G47" i="4"/>
  <c r="H47" i="4" s="1"/>
  <c r="G48" i="4"/>
  <c r="H48" i="4" s="1"/>
  <c r="G49" i="4"/>
  <c r="H49" i="4" s="1"/>
  <c r="G50" i="4"/>
  <c r="H50" i="4" s="1"/>
  <c r="G51" i="4"/>
  <c r="H51" i="4" s="1"/>
  <c r="G52" i="4"/>
  <c r="H52" i="4" s="1"/>
  <c r="G53" i="4"/>
  <c r="H53" i="4" s="1"/>
  <c r="G54" i="4"/>
  <c r="H54" i="4" s="1"/>
  <c r="G55" i="4"/>
  <c r="H55" i="4" s="1"/>
  <c r="G56" i="4"/>
  <c r="H56" i="4" s="1"/>
  <c r="G57" i="4"/>
  <c r="H57" i="4" s="1"/>
  <c r="G58" i="4"/>
  <c r="H58" i="4" s="1"/>
  <c r="G59" i="4"/>
  <c r="H59" i="4" s="1"/>
  <c r="G60" i="4"/>
  <c r="H60" i="4" s="1"/>
  <c r="G61" i="4"/>
  <c r="H61" i="4" s="1"/>
  <c r="G62" i="4"/>
  <c r="H62" i="4" s="1"/>
  <c r="G63" i="4"/>
  <c r="H63" i="4" s="1"/>
  <c r="G64" i="4"/>
  <c r="H64" i="4" s="1"/>
  <c r="G65" i="4"/>
  <c r="H65" i="4" s="1"/>
  <c r="G66" i="4"/>
  <c r="H66" i="4" s="1"/>
  <c r="G67" i="4"/>
  <c r="H67" i="4" s="1"/>
  <c r="G68" i="4"/>
  <c r="H68" i="4" s="1"/>
  <c r="G69" i="4"/>
  <c r="H69" i="4" s="1"/>
  <c r="G70" i="4"/>
  <c r="H70" i="4" s="1"/>
  <c r="G71" i="4"/>
  <c r="H71" i="4" s="1"/>
  <c r="G72" i="4"/>
  <c r="H72" i="4" s="1"/>
  <c r="G73" i="4"/>
  <c r="H73" i="4" s="1"/>
  <c r="G74" i="4"/>
  <c r="H74" i="4" s="1"/>
  <c r="G75" i="4"/>
  <c r="H75" i="4" s="1"/>
  <c r="G76" i="4"/>
  <c r="H76" i="4" s="1"/>
  <c r="G77" i="4"/>
  <c r="H77" i="4" s="1"/>
  <c r="G78" i="4"/>
  <c r="H78" i="4" s="1"/>
  <c r="G79" i="4"/>
  <c r="H79" i="4" s="1"/>
  <c r="G80" i="4"/>
  <c r="H80" i="4" s="1"/>
  <c r="G81" i="4"/>
  <c r="H81" i="4" s="1"/>
  <c r="G82" i="4"/>
  <c r="H82" i="4" s="1"/>
  <c r="G83" i="4"/>
  <c r="H83" i="4" s="1"/>
  <c r="G84" i="4"/>
  <c r="H84" i="4" s="1"/>
  <c r="G85" i="4"/>
  <c r="H85" i="4" s="1"/>
  <c r="G86" i="4"/>
  <c r="H86" i="4" s="1"/>
  <c r="G87" i="4"/>
  <c r="H87" i="4" s="1"/>
  <c r="G88" i="4"/>
  <c r="H88" i="4" s="1"/>
  <c r="G89" i="4"/>
  <c r="H89" i="4" s="1"/>
  <c r="G90" i="4"/>
  <c r="H90" i="4" s="1"/>
  <c r="G91" i="4"/>
  <c r="H91" i="4" s="1"/>
  <c r="G92" i="4"/>
  <c r="H92" i="4" s="1"/>
  <c r="G93" i="4"/>
  <c r="H93" i="4" s="1"/>
  <c r="G94" i="4"/>
  <c r="H94" i="4" s="1"/>
  <c r="G95" i="4"/>
  <c r="H95" i="4" s="1"/>
  <c r="G96" i="4"/>
  <c r="H96" i="4" s="1"/>
  <c r="G97" i="4"/>
  <c r="H97" i="4" s="1"/>
  <c r="G98" i="4"/>
  <c r="H98" i="4" s="1"/>
  <c r="G99" i="4"/>
  <c r="H99" i="4" s="1"/>
  <c r="G100" i="4"/>
  <c r="H100" i="4" s="1"/>
  <c r="G101" i="4"/>
  <c r="H101" i="4" s="1"/>
  <c r="G102" i="4"/>
  <c r="H102" i="4" s="1"/>
  <c r="G103" i="4"/>
  <c r="H103" i="4" s="1"/>
  <c r="G104" i="4"/>
  <c r="H104" i="4" s="1"/>
  <c r="G105" i="4"/>
  <c r="H105" i="4" s="1"/>
  <c r="G106" i="4"/>
  <c r="H106" i="4" s="1"/>
  <c r="G107" i="4"/>
  <c r="H107" i="4" s="1"/>
  <c r="G108" i="4"/>
  <c r="H108" i="4" s="1"/>
  <c r="G109" i="4"/>
  <c r="H109" i="4" s="1"/>
  <c r="G110" i="4"/>
  <c r="H110" i="4" s="1"/>
  <c r="G111" i="4"/>
  <c r="H111" i="4" s="1"/>
  <c r="G112" i="4"/>
  <c r="H112" i="4" s="1"/>
  <c r="G113" i="4"/>
  <c r="H113" i="4" s="1"/>
  <c r="G114" i="4"/>
  <c r="H114" i="4" s="1"/>
  <c r="G115" i="4"/>
  <c r="H115" i="4" s="1"/>
  <c r="G116" i="4"/>
  <c r="H116" i="4" s="1"/>
  <c r="G117" i="4"/>
  <c r="H117" i="4" s="1"/>
  <c r="G118" i="4"/>
  <c r="H118" i="4" s="1"/>
  <c r="G119" i="4"/>
  <c r="H119" i="4" s="1"/>
  <c r="G120" i="4"/>
  <c r="H120" i="4" s="1"/>
  <c r="G121" i="4"/>
  <c r="H121" i="4" s="1"/>
  <c r="G122" i="4"/>
  <c r="H122" i="4" s="1"/>
  <c r="G123" i="4"/>
  <c r="H123" i="4" s="1"/>
  <c r="G124" i="4"/>
  <c r="H124" i="4" s="1"/>
  <c r="G125" i="4"/>
  <c r="H125" i="4" s="1"/>
  <c r="G126" i="4"/>
  <c r="H126" i="4" s="1"/>
  <c r="G127" i="4"/>
  <c r="H127" i="4" s="1"/>
  <c r="G128" i="4"/>
  <c r="H128" i="4" s="1"/>
  <c r="G129" i="4"/>
  <c r="H129" i="4" s="1"/>
  <c r="G130" i="4"/>
  <c r="H130" i="4" s="1"/>
  <c r="G131" i="4"/>
  <c r="H131" i="4" s="1"/>
  <c r="G132" i="4"/>
  <c r="H132" i="4" s="1"/>
  <c r="G133" i="4"/>
  <c r="H133" i="4" s="1"/>
  <c r="G134" i="4"/>
  <c r="H134" i="4" s="1"/>
  <c r="G135" i="4"/>
  <c r="H135" i="4" s="1"/>
  <c r="G136" i="4"/>
  <c r="H136" i="4" s="1"/>
  <c r="G137" i="4"/>
  <c r="H137" i="4" s="1"/>
  <c r="G138" i="4"/>
  <c r="H138" i="4" s="1"/>
  <c r="G139" i="4"/>
  <c r="H139" i="4" s="1"/>
  <c r="G140" i="4"/>
  <c r="H140" i="4" s="1"/>
  <c r="G141" i="4"/>
  <c r="H141" i="4" s="1"/>
  <c r="G142" i="4"/>
  <c r="H142" i="4" s="1"/>
  <c r="G143" i="4"/>
  <c r="H143" i="4" s="1"/>
  <c r="G144" i="4"/>
  <c r="H144" i="4" s="1"/>
  <c r="G145" i="4"/>
  <c r="H145" i="4" s="1"/>
  <c r="G146" i="4"/>
  <c r="H146" i="4" s="1"/>
  <c r="G147" i="4"/>
  <c r="H147" i="4" s="1"/>
  <c r="G148" i="4"/>
  <c r="H148" i="4" s="1"/>
  <c r="G149" i="4"/>
  <c r="H149" i="4" s="1"/>
  <c r="G150" i="4"/>
  <c r="H150" i="4" s="1"/>
  <c r="G151" i="4"/>
  <c r="H151" i="4" s="1"/>
  <c r="G152" i="4"/>
  <c r="H152" i="4" s="1"/>
  <c r="G153" i="4"/>
  <c r="H153" i="4" s="1"/>
  <c r="G154" i="4"/>
  <c r="H154" i="4" s="1"/>
  <c r="G155" i="4"/>
  <c r="H155" i="4" s="1"/>
  <c r="G156" i="4"/>
  <c r="H156" i="4" s="1"/>
  <c r="G157" i="4"/>
  <c r="H157" i="4" s="1"/>
  <c r="G158" i="4"/>
  <c r="H158" i="4" s="1"/>
  <c r="G159" i="4"/>
  <c r="H159" i="4" s="1"/>
  <c r="G160" i="4"/>
  <c r="H160" i="4" s="1"/>
  <c r="G161" i="4"/>
  <c r="H161" i="4" s="1"/>
  <c r="G162" i="4"/>
  <c r="H162" i="4" s="1"/>
  <c r="G163" i="4"/>
  <c r="H163" i="4" s="1"/>
  <c r="G164" i="4"/>
  <c r="H164" i="4" s="1"/>
  <c r="G165" i="4"/>
  <c r="H165" i="4" s="1"/>
  <c r="G166" i="4"/>
  <c r="H166" i="4" s="1"/>
  <c r="G167" i="4"/>
  <c r="H167" i="4" s="1"/>
  <c r="G168" i="4"/>
  <c r="H168" i="4" s="1"/>
  <c r="G169" i="4"/>
  <c r="H169" i="4" s="1"/>
  <c r="G170" i="4"/>
  <c r="H170" i="4" s="1"/>
  <c r="G171" i="4"/>
  <c r="H171" i="4" s="1"/>
  <c r="G172" i="4"/>
  <c r="H172" i="4" s="1"/>
  <c r="G173" i="4"/>
  <c r="H173" i="4" s="1"/>
  <c r="G174" i="4"/>
  <c r="H174" i="4" s="1"/>
  <c r="G175" i="4"/>
  <c r="H175" i="4" s="1"/>
  <c r="G176" i="4"/>
  <c r="H176" i="4" s="1"/>
  <c r="G177" i="4"/>
  <c r="H177" i="4" s="1"/>
  <c r="G178" i="4"/>
  <c r="H178" i="4" s="1"/>
  <c r="G179" i="4"/>
  <c r="H179" i="4" s="1"/>
  <c r="G180" i="4"/>
  <c r="H180" i="4" s="1"/>
  <c r="G181" i="4"/>
  <c r="H181" i="4" s="1"/>
  <c r="G182" i="4"/>
  <c r="H182" i="4" s="1"/>
  <c r="G183" i="4"/>
  <c r="H183" i="4" s="1"/>
  <c r="G184" i="4"/>
  <c r="H184" i="4" s="1"/>
  <c r="G185" i="4"/>
  <c r="H185" i="4" s="1"/>
  <c r="G186" i="4"/>
  <c r="H186" i="4" s="1"/>
  <c r="G187" i="4"/>
  <c r="H187" i="4" s="1"/>
  <c r="G188" i="4"/>
  <c r="H188" i="4" s="1"/>
  <c r="G189" i="4"/>
  <c r="H189" i="4" s="1"/>
  <c r="G190" i="4"/>
  <c r="H190" i="4" s="1"/>
  <c r="G191" i="4"/>
  <c r="H191" i="4" s="1"/>
  <c r="G192" i="4"/>
  <c r="H192" i="4" s="1"/>
  <c r="G193" i="4"/>
  <c r="H193" i="4" s="1"/>
  <c r="G194" i="4"/>
  <c r="H194" i="4" s="1"/>
  <c r="G195" i="4"/>
  <c r="H195" i="4" s="1"/>
  <c r="G196" i="4"/>
  <c r="H196" i="4" s="1"/>
  <c r="G197" i="4"/>
  <c r="H197" i="4" s="1"/>
  <c r="G198" i="4"/>
  <c r="H198" i="4" s="1"/>
  <c r="G199" i="4"/>
  <c r="H199" i="4" s="1"/>
  <c r="G200" i="4"/>
  <c r="H200" i="4" s="1"/>
  <c r="G201" i="4"/>
  <c r="H201" i="4" s="1"/>
  <c r="G202" i="4"/>
  <c r="H202" i="4" s="1"/>
  <c r="G203" i="4"/>
  <c r="H203" i="4" s="1"/>
  <c r="G204" i="4"/>
  <c r="H204" i="4" s="1"/>
  <c r="G205" i="4"/>
  <c r="H205" i="4" s="1"/>
  <c r="G206" i="4"/>
  <c r="H206" i="4" s="1"/>
  <c r="G207" i="4"/>
  <c r="H207" i="4" s="1"/>
  <c r="G208" i="4"/>
  <c r="H208" i="4" s="1"/>
  <c r="G209" i="4"/>
  <c r="H209" i="4" s="1"/>
  <c r="G210" i="4"/>
  <c r="H210" i="4" s="1"/>
  <c r="G211" i="4"/>
  <c r="H211" i="4" s="1"/>
  <c r="G212" i="4"/>
  <c r="H212" i="4" s="1"/>
  <c r="G213" i="4"/>
  <c r="H213" i="4" s="1"/>
  <c r="G214" i="4"/>
  <c r="H214" i="4" s="1"/>
  <c r="G215" i="4"/>
  <c r="H215" i="4" s="1"/>
  <c r="G216" i="4"/>
  <c r="H216" i="4" s="1"/>
  <c r="G217" i="4"/>
  <c r="H217" i="4" s="1"/>
  <c r="G218" i="4"/>
  <c r="H218" i="4" s="1"/>
  <c r="G219" i="4"/>
  <c r="H219" i="4" s="1"/>
  <c r="G220" i="4"/>
  <c r="H220" i="4" s="1"/>
  <c r="G221" i="4"/>
  <c r="H221" i="4" s="1"/>
  <c r="G222" i="4"/>
  <c r="H222" i="4" s="1"/>
  <c r="G223" i="4"/>
  <c r="H223" i="4" s="1"/>
  <c r="G224" i="4"/>
  <c r="H224" i="4" s="1"/>
  <c r="G225" i="4"/>
  <c r="H225" i="4" s="1"/>
  <c r="G226" i="4"/>
  <c r="H226" i="4" s="1"/>
  <c r="G227" i="4"/>
  <c r="H227" i="4" s="1"/>
  <c r="G228" i="4"/>
  <c r="H228" i="4" s="1"/>
  <c r="G229" i="4"/>
  <c r="H229" i="4" s="1"/>
  <c r="G230" i="4"/>
  <c r="H230" i="4" s="1"/>
  <c r="G231" i="4"/>
  <c r="H231" i="4" s="1"/>
  <c r="G232" i="4"/>
  <c r="H232" i="4" s="1"/>
  <c r="G233" i="4"/>
  <c r="H233" i="4" s="1"/>
  <c r="G234" i="4"/>
  <c r="H234" i="4" s="1"/>
  <c r="G235" i="4"/>
  <c r="H235" i="4" s="1"/>
  <c r="G236" i="4"/>
  <c r="H236" i="4" s="1"/>
  <c r="G237" i="4"/>
  <c r="H237" i="4" s="1"/>
  <c r="G238" i="4"/>
  <c r="H238" i="4" s="1"/>
  <c r="G239" i="4"/>
  <c r="H239" i="4" s="1"/>
  <c r="G240" i="4"/>
  <c r="H240" i="4" s="1"/>
  <c r="G241" i="4"/>
  <c r="H241" i="4" s="1"/>
  <c r="G242" i="4"/>
  <c r="H242" i="4" s="1"/>
  <c r="G243" i="4"/>
  <c r="H243" i="4" s="1"/>
  <c r="G244" i="4"/>
  <c r="H244" i="4" s="1"/>
  <c r="G245" i="4"/>
  <c r="H245" i="4" s="1"/>
  <c r="G246" i="4"/>
  <c r="H246" i="4" s="1"/>
  <c r="G247" i="4"/>
  <c r="H247" i="4" s="1"/>
  <c r="G3" i="4"/>
  <c r="H3" i="4" s="1"/>
  <c r="G4" i="3"/>
  <c r="G5" i="3"/>
  <c r="H5" i="3" s="1"/>
  <c r="G6" i="3"/>
  <c r="H6" i="3" s="1"/>
  <c r="G7" i="3"/>
  <c r="H7" i="3" s="1"/>
  <c r="G8" i="3"/>
  <c r="H8" i="3" s="1"/>
  <c r="G9" i="3"/>
  <c r="G10" i="3"/>
  <c r="H10" i="3" s="1"/>
  <c r="G11" i="3"/>
  <c r="H11" i="3" s="1"/>
  <c r="G12" i="3"/>
  <c r="H12" i="3" s="1"/>
  <c r="G13" i="3"/>
  <c r="H13" i="3" s="1"/>
  <c r="G14" i="3"/>
  <c r="H14" i="3" s="1"/>
  <c r="G15" i="3"/>
  <c r="H15" i="3" s="1"/>
  <c r="G16" i="3"/>
  <c r="H16" i="3" s="1"/>
  <c r="G17" i="3"/>
  <c r="G18" i="3"/>
  <c r="H18" i="3" s="1"/>
  <c r="G19" i="3"/>
  <c r="G20" i="3"/>
  <c r="H20" i="3" s="1"/>
  <c r="G21" i="3"/>
  <c r="H21" i="3" s="1"/>
  <c r="G22" i="3"/>
  <c r="H22" i="3" s="1"/>
  <c r="G23" i="3"/>
  <c r="H23" i="3" s="1"/>
  <c r="G24" i="3"/>
  <c r="H24" i="3" s="1"/>
  <c r="G25" i="3"/>
  <c r="G26" i="3"/>
  <c r="H26" i="3" s="1"/>
  <c r="G27" i="3"/>
  <c r="H27" i="3" s="1"/>
  <c r="G28" i="3"/>
  <c r="H28" i="3" s="1"/>
  <c r="G29" i="3"/>
  <c r="H29" i="3" s="1"/>
  <c r="G30" i="3"/>
  <c r="H30" i="3" s="1"/>
  <c r="G31" i="3"/>
  <c r="H31" i="3" s="1"/>
  <c r="G32" i="3"/>
  <c r="H32" i="3" s="1"/>
  <c r="G33" i="3"/>
  <c r="H33" i="3" s="1"/>
  <c r="G34" i="3"/>
  <c r="H34" i="3" s="1"/>
  <c r="G35" i="3"/>
  <c r="G36" i="3"/>
  <c r="H36" i="3" s="1"/>
  <c r="G37" i="3"/>
  <c r="H37" i="3" s="1"/>
  <c r="G38" i="3"/>
  <c r="H38" i="3" s="1"/>
  <c r="G39" i="3"/>
  <c r="H39" i="3" s="1"/>
  <c r="G40" i="3"/>
  <c r="H40" i="3" s="1"/>
  <c r="G41" i="3"/>
  <c r="G42" i="3"/>
  <c r="H42" i="3" s="1"/>
  <c r="G43" i="3"/>
  <c r="H43" i="3" s="1"/>
  <c r="G44" i="3"/>
  <c r="H44" i="3" s="1"/>
  <c r="G45" i="3"/>
  <c r="H45" i="3" s="1"/>
  <c r="G46" i="3"/>
  <c r="H46" i="3" s="1"/>
  <c r="G47" i="3"/>
  <c r="H47" i="3" s="1"/>
  <c r="G48" i="3"/>
  <c r="H48" i="3" s="1"/>
  <c r="G49" i="3"/>
  <c r="H49" i="3" s="1"/>
  <c r="G50" i="3"/>
  <c r="H50" i="3" s="1"/>
  <c r="G51" i="3"/>
  <c r="H51" i="3" s="1"/>
  <c r="G52" i="3"/>
  <c r="H52" i="3" s="1"/>
  <c r="G53" i="3"/>
  <c r="G54" i="3"/>
  <c r="H54" i="3" s="1"/>
  <c r="G55" i="3"/>
  <c r="H55" i="3" s="1"/>
  <c r="G56" i="3"/>
  <c r="H56" i="3" s="1"/>
  <c r="G57" i="3"/>
  <c r="G58" i="3"/>
  <c r="H58" i="3" s="1"/>
  <c r="G59" i="3"/>
  <c r="H59" i="3" s="1"/>
  <c r="G60" i="3"/>
  <c r="G61" i="3"/>
  <c r="H61" i="3" s="1"/>
  <c r="G62" i="3"/>
  <c r="H62" i="3" s="1"/>
  <c r="G63" i="3"/>
  <c r="H63" i="3" s="1"/>
  <c r="G64" i="3"/>
  <c r="H64" i="3" s="1"/>
  <c r="G65" i="3"/>
  <c r="H65" i="3" s="1"/>
  <c r="G66" i="3"/>
  <c r="H66" i="3" s="1"/>
  <c r="G67" i="3"/>
  <c r="H67" i="3" s="1"/>
  <c r="G68" i="3"/>
  <c r="G69" i="3"/>
  <c r="H69" i="3" s="1"/>
  <c r="G70" i="3"/>
  <c r="H70" i="3" s="1"/>
  <c r="G71" i="3"/>
  <c r="H71" i="3" s="1"/>
  <c r="G72" i="3"/>
  <c r="H72" i="3" s="1"/>
  <c r="G73" i="3"/>
  <c r="G74" i="3"/>
  <c r="H74" i="3" s="1"/>
  <c r="G75" i="3"/>
  <c r="H75" i="3" s="1"/>
  <c r="G76" i="3"/>
  <c r="H76" i="3" s="1"/>
  <c r="G77" i="3"/>
  <c r="H77" i="3" s="1"/>
  <c r="G78" i="3"/>
  <c r="H78" i="3" s="1"/>
  <c r="G79" i="3"/>
  <c r="H79" i="3" s="1"/>
  <c r="G80" i="3"/>
  <c r="H80" i="3" s="1"/>
  <c r="G81" i="3"/>
  <c r="H81" i="3" s="1"/>
  <c r="G82" i="3"/>
  <c r="H82" i="3" s="1"/>
  <c r="G83" i="3"/>
  <c r="H83" i="3" s="1"/>
  <c r="G84" i="3"/>
  <c r="H84" i="3" s="1"/>
  <c r="G85" i="3"/>
  <c r="H85" i="3" s="1"/>
  <c r="G86" i="3"/>
  <c r="H86" i="3" s="1"/>
  <c r="G87" i="3"/>
  <c r="H87" i="3" s="1"/>
  <c r="G88" i="3"/>
  <c r="H88" i="3" s="1"/>
  <c r="G89" i="3"/>
  <c r="G90" i="3"/>
  <c r="H90" i="3" s="1"/>
  <c r="G91" i="3"/>
  <c r="G92" i="3"/>
  <c r="H92" i="3" s="1"/>
  <c r="G93" i="3"/>
  <c r="H93" i="3" s="1"/>
  <c r="G94" i="3"/>
  <c r="H94" i="3" s="1"/>
  <c r="G95" i="3"/>
  <c r="H95" i="3" s="1"/>
  <c r="G96" i="3"/>
  <c r="H96" i="3" s="1"/>
  <c r="G97" i="3"/>
  <c r="H97" i="3" s="1"/>
  <c r="G98" i="3"/>
  <c r="H98" i="3" s="1"/>
  <c r="G99" i="3"/>
  <c r="H99" i="3" s="1"/>
  <c r="G100" i="3"/>
  <c r="H100" i="3" s="1"/>
  <c r="G101" i="3"/>
  <c r="H101" i="3" s="1"/>
  <c r="G102" i="3"/>
  <c r="H102" i="3" s="1"/>
  <c r="G103" i="3"/>
  <c r="H103" i="3" s="1"/>
  <c r="G104" i="3"/>
  <c r="H104" i="3" s="1"/>
  <c r="G105" i="3"/>
  <c r="G106" i="3"/>
  <c r="H106" i="3" s="1"/>
  <c r="G107" i="3"/>
  <c r="G108" i="3"/>
  <c r="H108" i="3" s="1"/>
  <c r="G109" i="3"/>
  <c r="H109" i="3" s="1"/>
  <c r="G110" i="3"/>
  <c r="H110" i="3" s="1"/>
  <c r="G111" i="3"/>
  <c r="H111" i="3" s="1"/>
  <c r="G112" i="3"/>
  <c r="H112" i="3" s="1"/>
  <c r="G113" i="3"/>
  <c r="G114" i="3"/>
  <c r="H114" i="3" s="1"/>
  <c r="G115" i="3"/>
  <c r="H115" i="3" s="1"/>
  <c r="G116" i="3"/>
  <c r="H116" i="3" s="1"/>
  <c r="G117" i="3"/>
  <c r="H117" i="3" s="1"/>
  <c r="G118" i="3"/>
  <c r="H118" i="3" s="1"/>
  <c r="G119" i="3"/>
  <c r="H119" i="3" s="1"/>
  <c r="G120" i="3"/>
  <c r="H120" i="3" s="1"/>
  <c r="G121" i="3"/>
  <c r="G122" i="3"/>
  <c r="H122" i="3" s="1"/>
  <c r="G123" i="3"/>
  <c r="G124" i="3"/>
  <c r="G125" i="3"/>
  <c r="H125" i="3" s="1"/>
  <c r="G126" i="3"/>
  <c r="H126" i="3" s="1"/>
  <c r="G127" i="3"/>
  <c r="H127" i="3" s="1"/>
  <c r="G128" i="3"/>
  <c r="H128" i="3" s="1"/>
  <c r="G129" i="3"/>
  <c r="G130" i="3"/>
  <c r="H130" i="3" s="1"/>
  <c r="G131" i="3"/>
  <c r="H131" i="3" s="1"/>
  <c r="G132" i="3"/>
  <c r="H132" i="3" s="1"/>
  <c r="G133" i="3"/>
  <c r="H133" i="3" s="1"/>
  <c r="G134" i="3"/>
  <c r="H134" i="3" s="1"/>
  <c r="G135" i="3"/>
  <c r="H135" i="3" s="1"/>
  <c r="G136" i="3"/>
  <c r="H136" i="3" s="1"/>
  <c r="G137" i="3"/>
  <c r="G138" i="3"/>
  <c r="H138" i="3" s="1"/>
  <c r="G139" i="3"/>
  <c r="G140" i="3"/>
  <c r="H140" i="3" s="1"/>
  <c r="G141" i="3"/>
  <c r="H141" i="3" s="1"/>
  <c r="G142" i="3"/>
  <c r="H142" i="3" s="1"/>
  <c r="G143" i="3"/>
  <c r="H143" i="3" s="1"/>
  <c r="G144" i="3"/>
  <c r="H144" i="3" s="1"/>
  <c r="G145" i="3"/>
  <c r="G146" i="3"/>
  <c r="H146" i="3" s="1"/>
  <c r="G147" i="3"/>
  <c r="H147" i="3" s="1"/>
  <c r="G148" i="3"/>
  <c r="H148" i="3" s="1"/>
  <c r="G149" i="3"/>
  <c r="H149" i="3" s="1"/>
  <c r="G150" i="3"/>
  <c r="H150" i="3" s="1"/>
  <c r="G151" i="3"/>
  <c r="H151" i="3" s="1"/>
  <c r="G152" i="3"/>
  <c r="H152" i="3" s="1"/>
  <c r="G153" i="3"/>
  <c r="H153" i="3" s="1"/>
  <c r="G154" i="3"/>
  <c r="H154" i="3" s="1"/>
  <c r="G155" i="3"/>
  <c r="G156" i="3"/>
  <c r="G157" i="3"/>
  <c r="H157" i="3" s="1"/>
  <c r="G158" i="3"/>
  <c r="H158" i="3" s="1"/>
  <c r="G159" i="3"/>
  <c r="H159" i="3" s="1"/>
  <c r="G160" i="3"/>
  <c r="H160" i="3" s="1"/>
  <c r="G161" i="3"/>
  <c r="G162" i="3"/>
  <c r="H162" i="3" s="1"/>
  <c r="G163" i="3"/>
  <c r="H163" i="3" s="1"/>
  <c r="G164" i="3"/>
  <c r="H164" i="3" s="1"/>
  <c r="G165" i="3"/>
  <c r="H165" i="3" s="1"/>
  <c r="G166" i="3"/>
  <c r="H166" i="3" s="1"/>
  <c r="G167" i="3"/>
  <c r="H167" i="3" s="1"/>
  <c r="G168" i="3"/>
  <c r="H168" i="3" s="1"/>
  <c r="G169" i="3"/>
  <c r="H169" i="3" s="1"/>
  <c r="G170" i="3"/>
  <c r="H170" i="3" s="1"/>
  <c r="G171" i="3"/>
  <c r="H171" i="3" s="1"/>
  <c r="G172" i="3"/>
  <c r="H172" i="3" s="1"/>
  <c r="G173" i="3"/>
  <c r="H173" i="3" s="1"/>
  <c r="G174" i="3"/>
  <c r="H174" i="3" s="1"/>
  <c r="G175" i="3"/>
  <c r="H175" i="3" s="1"/>
  <c r="G176" i="3"/>
  <c r="H176" i="3" s="1"/>
  <c r="G177" i="3"/>
  <c r="H177" i="3" s="1"/>
  <c r="G178" i="3"/>
  <c r="H178" i="3" s="1"/>
  <c r="G179" i="3"/>
  <c r="G180" i="3"/>
  <c r="H180" i="3" s="1"/>
  <c r="G181" i="3"/>
  <c r="H181" i="3" s="1"/>
  <c r="G182" i="3"/>
  <c r="H182" i="3" s="1"/>
  <c r="G183" i="3"/>
  <c r="H183" i="3" s="1"/>
  <c r="G184" i="3"/>
  <c r="H184" i="3" s="1"/>
  <c r="G185" i="3"/>
  <c r="H185" i="3" s="1"/>
  <c r="G186" i="3"/>
  <c r="H186" i="3" s="1"/>
  <c r="G187" i="3"/>
  <c r="H187" i="3" s="1"/>
  <c r="G188" i="3"/>
  <c r="G189" i="3"/>
  <c r="H189" i="3" s="1"/>
  <c r="G190" i="3"/>
  <c r="H190" i="3" s="1"/>
  <c r="G191" i="3"/>
  <c r="H191" i="3" s="1"/>
  <c r="G192" i="3"/>
  <c r="H192" i="3" s="1"/>
  <c r="G193" i="3"/>
  <c r="H193" i="3" s="1"/>
  <c r="G194" i="3"/>
  <c r="H194" i="3" s="1"/>
  <c r="G195" i="3"/>
  <c r="H195" i="3" s="1"/>
  <c r="G196" i="3"/>
  <c r="H196" i="3" s="1"/>
  <c r="G197" i="3"/>
  <c r="H197" i="3" s="1"/>
  <c r="G198" i="3"/>
  <c r="H198" i="3" s="1"/>
  <c r="G199" i="3"/>
  <c r="H199" i="3" s="1"/>
  <c r="G200" i="3"/>
  <c r="H200" i="3" s="1"/>
  <c r="G201" i="3"/>
  <c r="H201" i="3" s="1"/>
  <c r="G202" i="3"/>
  <c r="H202" i="3" s="1"/>
  <c r="G203" i="3"/>
  <c r="G204" i="3"/>
  <c r="G205" i="3"/>
  <c r="H205" i="3" s="1"/>
  <c r="G206" i="3"/>
  <c r="H206" i="3" s="1"/>
  <c r="G207" i="3"/>
  <c r="H207" i="3" s="1"/>
  <c r="G208" i="3"/>
  <c r="H208" i="3" s="1"/>
  <c r="G209" i="3"/>
  <c r="H209" i="3" s="1"/>
  <c r="G210" i="3"/>
  <c r="H210" i="3" s="1"/>
  <c r="G211" i="3"/>
  <c r="H211" i="3" s="1"/>
  <c r="G212" i="3"/>
  <c r="H212" i="3" s="1"/>
  <c r="G213" i="3"/>
  <c r="H213" i="3" s="1"/>
  <c r="G214" i="3"/>
  <c r="H214" i="3" s="1"/>
  <c r="G215" i="3"/>
  <c r="H215" i="3" s="1"/>
  <c r="G216" i="3"/>
  <c r="H216" i="3" s="1"/>
  <c r="G217" i="3"/>
  <c r="H217" i="3" s="1"/>
  <c r="G218" i="3"/>
  <c r="H218" i="3" s="1"/>
  <c r="G219" i="3"/>
  <c r="H219" i="3" s="1"/>
  <c r="G220" i="3"/>
  <c r="H220" i="3" s="1"/>
  <c r="G221" i="3"/>
  <c r="H221" i="3" s="1"/>
  <c r="G222" i="3"/>
  <c r="H222" i="3" s="1"/>
  <c r="G223" i="3"/>
  <c r="H223" i="3" s="1"/>
  <c r="G224" i="3"/>
  <c r="H224" i="3" s="1"/>
  <c r="G225" i="3"/>
  <c r="H225" i="3" s="1"/>
  <c r="G226" i="3"/>
  <c r="H226" i="3" s="1"/>
  <c r="G227" i="3"/>
  <c r="G228" i="3"/>
  <c r="H228" i="3" s="1"/>
  <c r="G229" i="3"/>
  <c r="H229" i="3" s="1"/>
  <c r="G230" i="3"/>
  <c r="H230" i="3" s="1"/>
  <c r="G231" i="3"/>
  <c r="H231" i="3" s="1"/>
  <c r="G232" i="3"/>
  <c r="H232" i="3" s="1"/>
  <c r="G233" i="3"/>
  <c r="H233" i="3" s="1"/>
  <c r="G234" i="3"/>
  <c r="H234" i="3" s="1"/>
  <c r="G235" i="3"/>
  <c r="G236" i="3"/>
  <c r="H236" i="3" s="1"/>
  <c r="G237" i="3"/>
  <c r="H237" i="3" s="1"/>
  <c r="G238" i="3"/>
  <c r="H238" i="3" s="1"/>
  <c r="G239" i="3"/>
  <c r="H239" i="3" s="1"/>
  <c r="G240" i="3"/>
  <c r="H240" i="3" s="1"/>
  <c r="G241" i="3"/>
  <c r="H241" i="3" s="1"/>
  <c r="G242" i="3"/>
  <c r="H242" i="3" s="1"/>
  <c r="G243" i="3"/>
  <c r="H243" i="3" s="1"/>
  <c r="G244" i="3"/>
  <c r="H244" i="3" s="1"/>
  <c r="G245" i="3"/>
  <c r="H245" i="3" s="1"/>
  <c r="G246" i="3"/>
  <c r="H246" i="3" s="1"/>
  <c r="G247" i="3"/>
  <c r="H247" i="3" s="1"/>
  <c r="G3" i="3"/>
  <c r="G3" i="2"/>
  <c r="H3" i="2" s="1"/>
  <c r="L5" i="2"/>
  <c r="I34" i="4" l="1"/>
  <c r="I122" i="4"/>
  <c r="I234" i="4"/>
  <c r="I47" i="4"/>
  <c r="I130" i="4"/>
  <c r="I50" i="4"/>
  <c r="I138" i="4"/>
  <c r="I2" i="4"/>
  <c r="I58" i="4"/>
  <c r="I162" i="4"/>
  <c r="I15" i="4"/>
  <c r="I66" i="4"/>
  <c r="I170" i="4"/>
  <c r="I31" i="4"/>
  <c r="I106" i="4"/>
  <c r="I226" i="4"/>
  <c r="I18" i="4"/>
  <c r="I74" i="4"/>
  <c r="I186" i="4"/>
  <c r="I235" i="4"/>
  <c r="I203" i="4"/>
  <c r="I179" i="4"/>
  <c r="I155" i="4"/>
  <c r="I131" i="4"/>
  <c r="I107" i="4"/>
  <c r="I83" i="4"/>
  <c r="I67" i="4"/>
  <c r="I43" i="4"/>
  <c r="I19" i="4"/>
  <c r="I227" i="4"/>
  <c r="I211" i="4"/>
  <c r="I187" i="4"/>
  <c r="I163" i="4"/>
  <c r="I139" i="4"/>
  <c r="I115" i="4"/>
  <c r="I91" i="4"/>
  <c r="I59" i="4"/>
  <c r="I35" i="4"/>
  <c r="I11" i="4"/>
  <c r="I243" i="4"/>
  <c r="I219" i="4"/>
  <c r="I195" i="4"/>
  <c r="I171" i="4"/>
  <c r="I147" i="4"/>
  <c r="I123" i="4"/>
  <c r="I99" i="4"/>
  <c r="I75" i="4"/>
  <c r="I51" i="4"/>
  <c r="I27" i="4"/>
  <c r="I3" i="4"/>
  <c r="I240" i="4"/>
  <c r="I232" i="4"/>
  <c r="I224" i="4"/>
  <c r="I216" i="4"/>
  <c r="I208" i="4"/>
  <c r="I200" i="4"/>
  <c r="I192" i="4"/>
  <c r="I184" i="4"/>
  <c r="I176" i="4"/>
  <c r="I168" i="4"/>
  <c r="I160" i="4"/>
  <c r="I152" i="4"/>
  <c r="I144" i="4"/>
  <c r="I136" i="4"/>
  <c r="I128" i="4"/>
  <c r="I120" i="4"/>
  <c r="I112" i="4"/>
  <c r="I104" i="4"/>
  <c r="I96" i="4"/>
  <c r="I88" i="4"/>
  <c r="I80" i="4"/>
  <c r="I72" i="4"/>
  <c r="I64" i="4"/>
  <c r="I56" i="4"/>
  <c r="I48" i="4"/>
  <c r="I40" i="4"/>
  <c r="I32" i="4"/>
  <c r="I24" i="4"/>
  <c r="I16" i="4"/>
  <c r="I8" i="4"/>
  <c r="I247" i="4"/>
  <c r="I239" i="4"/>
  <c r="I231" i="4"/>
  <c r="I223" i="4"/>
  <c r="I215" i="4"/>
  <c r="I207" i="4"/>
  <c r="I199" i="4"/>
  <c r="I191" i="4"/>
  <c r="I183" i="4"/>
  <c r="I175" i="4"/>
  <c r="I167" i="4"/>
  <c r="I159" i="4"/>
  <c r="I151" i="4"/>
  <c r="I143" i="4"/>
  <c r="I135" i="4"/>
  <c r="I127" i="4"/>
  <c r="I119" i="4"/>
  <c r="I111" i="4"/>
  <c r="I103" i="4"/>
  <c r="I95" i="4"/>
  <c r="I87" i="4"/>
  <c r="I79" i="4"/>
  <c r="I71" i="4"/>
  <c r="I63" i="4"/>
  <c r="I23" i="4"/>
  <c r="I55" i="4"/>
  <c r="I114" i="4"/>
  <c r="I178" i="4"/>
  <c r="I242" i="4"/>
  <c r="I194" i="4"/>
  <c r="B17" i="5"/>
  <c r="I7" i="4"/>
  <c r="I39" i="4"/>
  <c r="I82" i="4"/>
  <c r="I146" i="4"/>
  <c r="I210" i="4"/>
  <c r="I10" i="4"/>
  <c r="I42" i="4"/>
  <c r="I90" i="4"/>
  <c r="I154" i="4"/>
  <c r="I218" i="4"/>
  <c r="I9" i="4"/>
  <c r="I17" i="4"/>
  <c r="I25" i="4"/>
  <c r="I33" i="4"/>
  <c r="I41" i="4"/>
  <c r="I49" i="4"/>
  <c r="I57" i="4"/>
  <c r="I65" i="4"/>
  <c r="I73" i="4"/>
  <c r="I81" i="4"/>
  <c r="I89" i="4"/>
  <c r="I97" i="4"/>
  <c r="I105" i="4"/>
  <c r="I113" i="4"/>
  <c r="I121" i="4"/>
  <c r="I129" i="4"/>
  <c r="I137" i="4"/>
  <c r="I145" i="4"/>
  <c r="I153" i="4"/>
  <c r="I161" i="4"/>
  <c r="I169" i="4"/>
  <c r="I177" i="4"/>
  <c r="I185" i="4"/>
  <c r="I193" i="4"/>
  <c r="I201" i="4"/>
  <c r="I209" i="4"/>
  <c r="I217" i="4"/>
  <c r="I225" i="4"/>
  <c r="I233" i="4"/>
  <c r="I241" i="4"/>
  <c r="I4" i="4"/>
  <c r="I12" i="4"/>
  <c r="I20" i="4"/>
  <c r="I28" i="4"/>
  <c r="I36" i="4"/>
  <c r="I44" i="4"/>
  <c r="I52" i="4"/>
  <c r="I60" i="4"/>
  <c r="I68" i="4"/>
  <c r="I76" i="4"/>
  <c r="I84" i="4"/>
  <c r="I92" i="4"/>
  <c r="I100" i="4"/>
  <c r="I108" i="4"/>
  <c r="I116" i="4"/>
  <c r="I124" i="4"/>
  <c r="I132" i="4"/>
  <c r="I140" i="4"/>
  <c r="I148" i="4"/>
  <c r="I156" i="4"/>
  <c r="I164" i="4"/>
  <c r="I172" i="4"/>
  <c r="I180" i="4"/>
  <c r="I188" i="4"/>
  <c r="I196" i="4"/>
  <c r="I204" i="4"/>
  <c r="I212" i="4"/>
  <c r="I220" i="4"/>
  <c r="I228" i="4"/>
  <c r="I236" i="4"/>
  <c r="I244" i="4"/>
  <c r="I5" i="4"/>
  <c r="I13" i="4"/>
  <c r="I21" i="4"/>
  <c r="I29" i="4"/>
  <c r="I37" i="4"/>
  <c r="I45" i="4"/>
  <c r="I53" i="4"/>
  <c r="I61" i="4"/>
  <c r="I69" i="4"/>
  <c r="I77" i="4"/>
  <c r="I85" i="4"/>
  <c r="I93" i="4"/>
  <c r="I101" i="4"/>
  <c r="I109" i="4"/>
  <c r="I117" i="4"/>
  <c r="I125" i="4"/>
  <c r="I133" i="4"/>
  <c r="I141" i="4"/>
  <c r="I149" i="4"/>
  <c r="I157" i="4"/>
  <c r="I165" i="4"/>
  <c r="I173" i="4"/>
  <c r="I181" i="4"/>
  <c r="I189" i="4"/>
  <c r="I197" i="4"/>
  <c r="I205" i="4"/>
  <c r="I213" i="4"/>
  <c r="I221" i="4"/>
  <c r="I229" i="4"/>
  <c r="I237" i="4"/>
  <c r="I245" i="4"/>
  <c r="I6" i="4"/>
  <c r="I14" i="4"/>
  <c r="I22" i="4"/>
  <c r="I30" i="4"/>
  <c r="I38" i="4"/>
  <c r="I46" i="4"/>
  <c r="I54" i="4"/>
  <c r="I62" i="4"/>
  <c r="I70" i="4"/>
  <c r="I78" i="4"/>
  <c r="I86" i="4"/>
  <c r="I94" i="4"/>
  <c r="I102" i="4"/>
  <c r="I110" i="4"/>
  <c r="I118" i="4"/>
  <c r="I126" i="4"/>
  <c r="I134" i="4"/>
  <c r="I142" i="4"/>
  <c r="I150" i="4"/>
  <c r="I158" i="4"/>
  <c r="I166" i="4"/>
  <c r="I174" i="4"/>
  <c r="I182" i="4"/>
  <c r="I190" i="4"/>
  <c r="I198" i="4"/>
  <c r="I206" i="4"/>
  <c r="I214" i="4"/>
  <c r="I222" i="4"/>
  <c r="I230" i="4"/>
  <c r="I238" i="4"/>
  <c r="L6" i="3"/>
  <c r="I17" i="3"/>
  <c r="I39" i="3"/>
  <c r="I70" i="3"/>
  <c r="I102" i="3"/>
  <c r="I135" i="3"/>
  <c r="I174" i="3"/>
  <c r="I205" i="3"/>
  <c r="I241" i="3"/>
  <c r="I22" i="3"/>
  <c r="I49" i="3"/>
  <c r="I77" i="3"/>
  <c r="I111" i="3"/>
  <c r="I143" i="3"/>
  <c r="I181" i="3"/>
  <c r="I23" i="3"/>
  <c r="I53" i="3"/>
  <c r="I79" i="3"/>
  <c r="I117" i="3"/>
  <c r="I151" i="3"/>
  <c r="I182" i="3"/>
  <c r="I221" i="3"/>
  <c r="I5" i="3"/>
  <c r="I29" i="3"/>
  <c r="I54" i="3"/>
  <c r="I87" i="3"/>
  <c r="I118" i="3"/>
  <c r="I157" i="3"/>
  <c r="I189" i="3"/>
  <c r="L8" i="3"/>
  <c r="B12" i="5" s="1"/>
  <c r="I247" i="3"/>
  <c r="I238" i="3"/>
  <c r="I229" i="3"/>
  <c r="I220" i="3"/>
  <c r="I212" i="3"/>
  <c r="I204" i="3"/>
  <c r="I196" i="3"/>
  <c r="I188" i="3"/>
  <c r="I180" i="3"/>
  <c r="I172" i="3"/>
  <c r="I164" i="3"/>
  <c r="I156" i="3"/>
  <c r="I148" i="3"/>
  <c r="I140" i="3"/>
  <c r="I132" i="3"/>
  <c r="I124" i="3"/>
  <c r="I116" i="3"/>
  <c r="I108" i="3"/>
  <c r="I100" i="3"/>
  <c r="I92" i="3"/>
  <c r="I84" i="3"/>
  <c r="I76" i="3"/>
  <c r="I68" i="3"/>
  <c r="I60" i="3"/>
  <c r="I52" i="3"/>
  <c r="I44" i="3"/>
  <c r="I36" i="3"/>
  <c r="I28" i="3"/>
  <c r="I20" i="3"/>
  <c r="I12" i="3"/>
  <c r="I4" i="3"/>
  <c r="I246" i="3"/>
  <c r="I237" i="3"/>
  <c r="I228" i="3"/>
  <c r="I219" i="3"/>
  <c r="I211" i="3"/>
  <c r="I203" i="3"/>
  <c r="I195" i="3"/>
  <c r="I187" i="3"/>
  <c r="I179" i="3"/>
  <c r="I171" i="3"/>
  <c r="I163" i="3"/>
  <c r="I155" i="3"/>
  <c r="I147" i="3"/>
  <c r="I139" i="3"/>
  <c r="I131" i="3"/>
  <c r="I123" i="3"/>
  <c r="I115" i="3"/>
  <c r="I107" i="3"/>
  <c r="I99" i="3"/>
  <c r="I91" i="3"/>
  <c r="I83" i="3"/>
  <c r="I75" i="3"/>
  <c r="I67" i="3"/>
  <c r="I59" i="3"/>
  <c r="I51" i="3"/>
  <c r="I43" i="3"/>
  <c r="I35" i="3"/>
  <c r="I27" i="3"/>
  <c r="I19" i="3"/>
  <c r="I11" i="3"/>
  <c r="I3" i="3"/>
  <c r="I18" i="3"/>
  <c r="I10" i="3"/>
  <c r="I2" i="3"/>
  <c r="I244" i="3"/>
  <c r="I235" i="3"/>
  <c r="I225" i="3"/>
  <c r="I217" i="3"/>
  <c r="I209" i="3"/>
  <c r="I201" i="3"/>
  <c r="I193" i="3"/>
  <c r="I185" i="3"/>
  <c r="I177" i="3"/>
  <c r="I169" i="3"/>
  <c r="I161" i="3"/>
  <c r="I153" i="3"/>
  <c r="I145" i="3"/>
  <c r="I137" i="3"/>
  <c r="I129" i="3"/>
  <c r="I121" i="3"/>
  <c r="I113" i="3"/>
  <c r="I105" i="3"/>
  <c r="I97" i="3"/>
  <c r="I89" i="3"/>
  <c r="I81" i="3"/>
  <c r="I73" i="3"/>
  <c r="I65" i="3"/>
  <c r="I243" i="3"/>
  <c r="I233" i="3"/>
  <c r="I224" i="3"/>
  <c r="I216" i="3"/>
  <c r="I208" i="3"/>
  <c r="I200" i="3"/>
  <c r="I192" i="3"/>
  <c r="I184" i="3"/>
  <c r="I176" i="3"/>
  <c r="I168" i="3"/>
  <c r="I160" i="3"/>
  <c r="I152" i="3"/>
  <c r="I144" i="3"/>
  <c r="I136" i="3"/>
  <c r="I128" i="3"/>
  <c r="I120" i="3"/>
  <c r="I112" i="3"/>
  <c r="I104" i="3"/>
  <c r="I96" i="3"/>
  <c r="I88" i="3"/>
  <c r="I80" i="3"/>
  <c r="I72" i="3"/>
  <c r="I64" i="3"/>
  <c r="I56" i="3"/>
  <c r="I48" i="3"/>
  <c r="I40" i="3"/>
  <c r="I32" i="3"/>
  <c r="I24" i="3"/>
  <c r="I16" i="3"/>
  <c r="I8" i="3"/>
  <c r="N11" i="3"/>
  <c r="B11" i="5" s="1"/>
  <c r="I9" i="3"/>
  <c r="I25" i="3"/>
  <c r="I41" i="3"/>
  <c r="I57" i="3"/>
  <c r="I78" i="3"/>
  <c r="I101" i="3"/>
  <c r="I119" i="3"/>
  <c r="I142" i="3"/>
  <c r="I165" i="3"/>
  <c r="I183" i="3"/>
  <c r="I206" i="3"/>
  <c r="I230" i="3"/>
  <c r="I14" i="3"/>
  <c r="I30" i="3"/>
  <c r="I46" i="3"/>
  <c r="I62" i="3"/>
  <c r="I85" i="3"/>
  <c r="I103" i="3"/>
  <c r="I126" i="3"/>
  <c r="I149" i="3"/>
  <c r="I167" i="3"/>
  <c r="I190" i="3"/>
  <c r="I213" i="3"/>
  <c r="I232" i="3"/>
  <c r="I15" i="3"/>
  <c r="I31" i="3"/>
  <c r="I47" i="3"/>
  <c r="I63" i="3"/>
  <c r="I86" i="3"/>
  <c r="I109" i="3"/>
  <c r="I127" i="3"/>
  <c r="I150" i="3"/>
  <c r="I173" i="3"/>
  <c r="I191" i="3"/>
  <c r="I214" i="3"/>
  <c r="I239" i="3"/>
  <c r="I242" i="3"/>
  <c r="I26" i="3"/>
  <c r="I34" i="3"/>
  <c r="I42" i="3"/>
  <c r="I50" i="3"/>
  <c r="I58" i="3"/>
  <c r="I66" i="3"/>
  <c r="I74" i="3"/>
  <c r="I82" i="3"/>
  <c r="I90" i="3"/>
  <c r="I98" i="3"/>
  <c r="I106" i="3"/>
  <c r="I114" i="3"/>
  <c r="I122" i="3"/>
  <c r="I130" i="3"/>
  <c r="I138" i="3"/>
  <c r="I146" i="3"/>
  <c r="I154" i="3"/>
  <c r="I162" i="3"/>
  <c r="I170" i="3"/>
  <c r="I178" i="3"/>
  <c r="I186" i="3"/>
  <c r="I194" i="3"/>
  <c r="I202" i="3"/>
  <c r="I210" i="3"/>
  <c r="I218" i="3"/>
  <c r="I227" i="3"/>
  <c r="I236" i="3"/>
  <c r="I245" i="3"/>
  <c r="I50" i="2"/>
  <c r="I10" i="2"/>
  <c r="I226" i="2"/>
  <c r="I194" i="2"/>
  <c r="I162" i="2"/>
  <c r="I130" i="2"/>
  <c r="I98" i="2"/>
  <c r="I66" i="2"/>
  <c r="I34" i="2"/>
  <c r="L6" i="2"/>
  <c r="N6" i="2" s="1"/>
  <c r="I224" i="2"/>
  <c r="I192" i="2"/>
  <c r="I160" i="2"/>
  <c r="I128" i="2"/>
  <c r="I96" i="2"/>
  <c r="I64" i="2"/>
  <c r="I32" i="2"/>
  <c r="I218" i="2"/>
  <c r="I186" i="2"/>
  <c r="I154" i="2"/>
  <c r="I122" i="2"/>
  <c r="I90" i="2"/>
  <c r="I58" i="2"/>
  <c r="I26" i="2"/>
  <c r="I240" i="2"/>
  <c r="I208" i="2"/>
  <c r="I176" i="2"/>
  <c r="I144" i="2"/>
  <c r="I112" i="2"/>
  <c r="I80" i="2"/>
  <c r="I48" i="2"/>
  <c r="I16" i="2"/>
  <c r="I242" i="2"/>
  <c r="I178" i="2"/>
  <c r="I114" i="2"/>
  <c r="I18" i="2"/>
  <c r="I234" i="2"/>
  <c r="I202" i="2"/>
  <c r="I170" i="2"/>
  <c r="I138" i="2"/>
  <c r="I106" i="2"/>
  <c r="I74" i="2"/>
  <c r="I42" i="2"/>
  <c r="I2" i="2"/>
  <c r="I216" i="2"/>
  <c r="I184" i="2"/>
  <c r="I152" i="2"/>
  <c r="I120" i="2"/>
  <c r="I88" i="2"/>
  <c r="I56" i="2"/>
  <c r="I24" i="2"/>
  <c r="I210" i="2"/>
  <c r="I146" i="2"/>
  <c r="I82" i="2"/>
  <c r="I3" i="2"/>
  <c r="I232" i="2"/>
  <c r="I200" i="2"/>
  <c r="I168" i="2"/>
  <c r="I136" i="2"/>
  <c r="I104" i="2"/>
  <c r="I72" i="2"/>
  <c r="I40" i="2"/>
  <c r="I8" i="2"/>
  <c r="G21" i="8"/>
  <c r="G13" i="8"/>
  <c r="G5" i="8"/>
  <c r="G23" i="8"/>
  <c r="G245" i="8"/>
  <c r="G237" i="8"/>
  <c r="G229" i="8"/>
  <c r="G221" i="8"/>
  <c r="G213" i="8"/>
  <c r="G205" i="8"/>
  <c r="G197" i="8"/>
  <c r="G189" i="8"/>
  <c r="G181" i="8"/>
  <c r="G173" i="8"/>
  <c r="G165" i="8"/>
  <c r="G157" i="8"/>
  <c r="G149" i="8"/>
  <c r="G141" i="8"/>
  <c r="G133" i="8"/>
  <c r="G125" i="8"/>
  <c r="G117" i="8"/>
  <c r="G109" i="8"/>
  <c r="G101" i="8"/>
  <c r="G93" i="8"/>
  <c r="G85" i="8"/>
  <c r="G77" i="8"/>
  <c r="G69" i="8"/>
  <c r="G61" i="8"/>
  <c r="G53" i="8"/>
  <c r="G45" i="8"/>
  <c r="G37" i="8"/>
  <c r="G29" i="8"/>
  <c r="G2" i="8"/>
  <c r="G235" i="8"/>
  <c r="G203" i="8"/>
  <c r="G171" i="8"/>
  <c r="G147" i="8"/>
  <c r="G123" i="8"/>
  <c r="G99" i="8"/>
  <c r="G75" i="8"/>
  <c r="G27" i="8"/>
  <c r="G243" i="8"/>
  <c r="G219" i="8"/>
  <c r="G195" i="8"/>
  <c r="G179" i="8"/>
  <c r="G155" i="8"/>
  <c r="G131" i="8"/>
  <c r="G107" i="8"/>
  <c r="G83" i="8"/>
  <c r="G59" i="8"/>
  <c r="G43" i="8"/>
  <c r="G35" i="8"/>
  <c r="G11" i="8"/>
  <c r="G244" i="8"/>
  <c r="G236" i="8"/>
  <c r="G228" i="8"/>
  <c r="G220" i="8"/>
  <c r="G212" i="8"/>
  <c r="G204" i="8"/>
  <c r="G196" i="8"/>
  <c r="G188" i="8"/>
  <c r="G180" i="8"/>
  <c r="G172" i="8"/>
  <c r="G164" i="8"/>
  <c r="G156" i="8"/>
  <c r="G148" i="8"/>
  <c r="G140" i="8"/>
  <c r="G132" i="8"/>
  <c r="G124" i="8"/>
  <c r="G116" i="8"/>
  <c r="G108" i="8"/>
  <c r="G100" i="8"/>
  <c r="G92" i="8"/>
  <c r="G84" i="8"/>
  <c r="G76" i="8"/>
  <c r="G68" i="8"/>
  <c r="G60" i="8"/>
  <c r="G52" i="8"/>
  <c r="G44" i="8"/>
  <c r="G36" i="8"/>
  <c r="G28" i="8"/>
  <c r="G20" i="8"/>
  <c r="G12" i="8"/>
  <c r="G4" i="8"/>
  <c r="G227" i="8"/>
  <c r="G211" i="8"/>
  <c r="G187" i="8"/>
  <c r="G163" i="8"/>
  <c r="G139" i="8"/>
  <c r="G115" i="8"/>
  <c r="G91" i="8"/>
  <c r="G67" i="8"/>
  <c r="G51" i="8"/>
  <c r="G19" i="8"/>
  <c r="G240" i="8"/>
  <c r="G232" i="8"/>
  <c r="G224" i="8"/>
  <c r="G216" i="8"/>
  <c r="G208" i="8"/>
  <c r="G200" i="8"/>
  <c r="G192" i="8"/>
  <c r="G184" i="8"/>
  <c r="G176" i="8"/>
  <c r="G168" i="8"/>
  <c r="G160" i="8"/>
  <c r="G152" i="8"/>
  <c r="G144" i="8"/>
  <c r="G136" i="8"/>
  <c r="G128" i="8"/>
  <c r="G120" i="8"/>
  <c r="G112" i="8"/>
  <c r="G104" i="8"/>
  <c r="G96" i="8"/>
  <c r="G88" i="8"/>
  <c r="G80" i="8"/>
  <c r="G72" i="8"/>
  <c r="G64" i="8"/>
  <c r="G56" i="8"/>
  <c r="G48" i="8"/>
  <c r="G40" i="8"/>
  <c r="G32" i="8"/>
  <c r="G24" i="8"/>
  <c r="G16" i="8"/>
  <c r="G8" i="8"/>
  <c r="G190" i="6"/>
  <c r="G246" i="6"/>
  <c r="G238" i="6"/>
  <c r="G230" i="6"/>
  <c r="G182" i="6"/>
  <c r="G174" i="6"/>
  <c r="G166" i="6"/>
  <c r="G158" i="6"/>
  <c r="G142" i="6"/>
  <c r="G134" i="6"/>
  <c r="G126" i="6"/>
  <c r="G118" i="6"/>
  <c r="G110" i="6"/>
  <c r="G102" i="6"/>
  <c r="G94" i="6"/>
  <c r="G78" i="6"/>
  <c r="G70" i="6"/>
  <c r="G62" i="6"/>
  <c r="G54" i="6"/>
  <c r="G46" i="6"/>
  <c r="G38" i="6"/>
  <c r="G30" i="6"/>
  <c r="G22" i="6"/>
  <c r="G6" i="6"/>
  <c r="G194" i="6"/>
  <c r="G240" i="6"/>
  <c r="G200" i="6"/>
  <c r="G136" i="6"/>
  <c r="G128" i="6"/>
  <c r="G120" i="6"/>
  <c r="G72" i="6"/>
  <c r="G206" i="6"/>
  <c r="G198" i="6"/>
  <c r="G193" i="6"/>
  <c r="G57" i="6"/>
  <c r="G2" i="6"/>
  <c r="G184" i="6"/>
  <c r="G176" i="6"/>
  <c r="G112" i="6"/>
  <c r="G64" i="6"/>
  <c r="G56" i="6"/>
  <c r="G48" i="6"/>
  <c r="G239" i="6"/>
  <c r="G231" i="6"/>
  <c r="G191" i="6"/>
  <c r="G183" i="6"/>
  <c r="G175" i="6"/>
  <c r="G244" i="6"/>
  <c r="G236" i="6"/>
  <c r="G228" i="6"/>
  <c r="G220" i="6"/>
  <c r="G212" i="6"/>
  <c r="G204" i="6"/>
  <c r="G196" i="6"/>
  <c r="G188" i="6"/>
  <c r="G180" i="6"/>
  <c r="G172" i="6"/>
  <c r="G164" i="6"/>
  <c r="G156" i="6"/>
  <c r="G148" i="6"/>
  <c r="G140" i="6"/>
  <c r="G132" i="6"/>
  <c r="G124" i="6"/>
  <c r="G116" i="6"/>
  <c r="G108" i="6"/>
  <c r="G100" i="6"/>
  <c r="G92" i="6"/>
  <c r="G84" i="6"/>
  <c r="G76" i="6"/>
  <c r="G68" i="6"/>
  <c r="G60" i="6"/>
  <c r="G52" i="6"/>
  <c r="G44" i="6"/>
  <c r="G36" i="6"/>
  <c r="G28" i="6"/>
  <c r="G20" i="6"/>
  <c r="G12" i="6"/>
  <c r="G4" i="6"/>
  <c r="G3" i="6"/>
  <c r="G209" i="6"/>
  <c r="G201" i="6"/>
  <c r="G185" i="6"/>
  <c r="G145" i="6"/>
  <c r="G137" i="6"/>
  <c r="G129" i="6"/>
  <c r="G121" i="6"/>
  <c r="G81" i="6"/>
  <c r="G73" i="6"/>
  <c r="G65" i="6"/>
  <c r="G25" i="6"/>
  <c r="G216" i="6"/>
  <c r="G160" i="6"/>
  <c r="G88" i="6"/>
  <c r="G210" i="6"/>
  <c r="G202" i="6"/>
  <c r="G146" i="6"/>
  <c r="G138" i="6"/>
  <c r="G130" i="6"/>
  <c r="G82" i="6"/>
  <c r="G74" i="6"/>
  <c r="G66" i="6"/>
  <c r="G167" i="6"/>
  <c r="G127" i="6"/>
  <c r="G119" i="6"/>
  <c r="G111" i="6"/>
  <c r="G103" i="6"/>
  <c r="G63" i="6"/>
  <c r="G55" i="6"/>
  <c r="G47" i="6"/>
  <c r="G39" i="6"/>
  <c r="G232" i="6"/>
  <c r="G168" i="6"/>
  <c r="G96" i="6"/>
  <c r="G40" i="6"/>
  <c r="G192" i="6"/>
  <c r="G224" i="6"/>
  <c r="G152" i="6"/>
  <c r="G80" i="6"/>
  <c r="G32" i="6"/>
  <c r="G208" i="6"/>
  <c r="G144" i="6"/>
  <c r="G104" i="6"/>
  <c r="G24" i="6"/>
  <c r="G245" i="6"/>
  <c r="G237" i="6"/>
  <c r="G229" i="6"/>
  <c r="G221" i="6"/>
  <c r="G213" i="6"/>
  <c r="G205" i="6"/>
  <c r="G197" i="6"/>
  <c r="G189" i="6"/>
  <c r="G181" i="6"/>
  <c r="G173" i="6"/>
  <c r="G165" i="6"/>
  <c r="G157" i="6"/>
  <c r="G149" i="6"/>
  <c r="G141" i="6"/>
  <c r="G133" i="6"/>
  <c r="G125" i="6"/>
  <c r="G117" i="6"/>
  <c r="G109" i="6"/>
  <c r="G101" i="6"/>
  <c r="G93" i="6"/>
  <c r="G85" i="6"/>
  <c r="G77" i="6"/>
  <c r="G69" i="6"/>
  <c r="G61" i="6"/>
  <c r="G53" i="6"/>
  <c r="G45" i="6"/>
  <c r="G37" i="6"/>
  <c r="G29" i="6"/>
  <c r="G21" i="6"/>
  <c r="G13" i="6"/>
  <c r="G5" i="6"/>
  <c r="G234" i="6"/>
  <c r="G186" i="6"/>
  <c r="G154" i="6"/>
  <c r="G122" i="6"/>
  <c r="G98" i="6"/>
  <c r="G50" i="6"/>
  <c r="G241" i="6"/>
  <c r="G233" i="6"/>
  <c r="G225" i="6"/>
  <c r="G217" i="6"/>
  <c r="G177" i="6"/>
  <c r="G169" i="6"/>
  <c r="G161" i="6"/>
  <c r="G153" i="6"/>
  <c r="G113" i="6"/>
  <c r="G105" i="6"/>
  <c r="G97" i="6"/>
  <c r="G89" i="6"/>
  <c r="G49" i="6"/>
  <c r="G41" i="6"/>
  <c r="G33" i="6"/>
  <c r="G218" i="6"/>
  <c r="G178" i="6"/>
  <c r="G106" i="6"/>
  <c r="G58" i="6"/>
  <c r="G226" i="6"/>
  <c r="G162" i="6"/>
  <c r="G114" i="6"/>
  <c r="G34" i="6"/>
  <c r="G223" i="6"/>
  <c r="G215" i="6"/>
  <c r="G207" i="6"/>
  <c r="G199" i="6"/>
  <c r="G159" i="6"/>
  <c r="G151" i="6"/>
  <c r="G143" i="6"/>
  <c r="G135" i="6"/>
  <c r="G95" i="6"/>
  <c r="G87" i="6"/>
  <c r="G79" i="6"/>
  <c r="G71" i="6"/>
  <c r="G31" i="6"/>
  <c r="G7" i="6"/>
  <c r="G242" i="6"/>
  <c r="G170" i="6"/>
  <c r="G90" i="6"/>
  <c r="G42" i="6"/>
  <c r="G214" i="6"/>
  <c r="G150" i="6"/>
  <c r="G86" i="6"/>
  <c r="G243" i="6"/>
  <c r="G235" i="6"/>
  <c r="G227" i="6"/>
  <c r="G219" i="6"/>
  <c r="G211" i="6"/>
  <c r="G203" i="6"/>
  <c r="G195" i="6"/>
  <c r="G187" i="6"/>
  <c r="G179" i="6"/>
  <c r="G171" i="6"/>
  <c r="G163" i="6"/>
  <c r="G155" i="6"/>
  <c r="G147" i="6"/>
  <c r="G139" i="6"/>
  <c r="G131" i="6"/>
  <c r="G123" i="6"/>
  <c r="G115" i="6"/>
  <c r="G107" i="6"/>
  <c r="G99" i="6"/>
  <c r="G91" i="6"/>
  <c r="G83" i="6"/>
  <c r="G75" i="6"/>
  <c r="G67" i="6"/>
  <c r="G59" i="6"/>
  <c r="G51" i="6"/>
  <c r="G43" i="6"/>
  <c r="G35" i="6"/>
  <c r="G19" i="6"/>
  <c r="G11" i="6"/>
  <c r="G26" i="6"/>
  <c r="G18" i="6"/>
  <c r="G10" i="6"/>
  <c r="G17" i="6"/>
  <c r="G9" i="6"/>
  <c r="G8" i="6"/>
  <c r="J5" i="7"/>
  <c r="J6" i="7"/>
  <c r="G27" i="6"/>
  <c r="G16" i="6"/>
  <c r="G23" i="6"/>
  <c r="I226" i="3"/>
  <c r="I234" i="3"/>
  <c r="L8" i="4"/>
  <c r="B18" i="5" s="1"/>
  <c r="L6" i="4"/>
  <c r="I241" i="2"/>
  <c r="I233" i="2"/>
  <c r="I225" i="2"/>
  <c r="I217" i="2"/>
  <c r="I209" i="2"/>
  <c r="I201" i="2"/>
  <c r="I193" i="2"/>
  <c r="I185" i="2"/>
  <c r="I177" i="2"/>
  <c r="I169" i="2"/>
  <c r="I161" i="2"/>
  <c r="I153" i="2"/>
  <c r="I145" i="2"/>
  <c r="I137" i="2"/>
  <c r="I129" i="2"/>
  <c r="I121" i="2"/>
  <c r="I113" i="2"/>
  <c r="I105" i="2"/>
  <c r="I97" i="2"/>
  <c r="I89" i="2"/>
  <c r="I81" i="2"/>
  <c r="I73" i="2"/>
  <c r="I65" i="2"/>
  <c r="I57" i="2"/>
  <c r="I49" i="2"/>
  <c r="I41" i="2"/>
  <c r="I33" i="2"/>
  <c r="I25" i="2"/>
  <c r="I17" i="2"/>
  <c r="I9" i="2"/>
  <c r="I247" i="2"/>
  <c r="I239" i="2"/>
  <c r="I231" i="2"/>
  <c r="I223" i="2"/>
  <c r="I215" i="2"/>
  <c r="I207" i="2"/>
  <c r="I199" i="2"/>
  <c r="I191" i="2"/>
  <c r="I183" i="2"/>
  <c r="I175" i="2"/>
  <c r="I167" i="2"/>
  <c r="I159" i="2"/>
  <c r="I151" i="2"/>
  <c r="I143" i="2"/>
  <c r="I135" i="2"/>
  <c r="I127" i="2"/>
  <c r="I119" i="2"/>
  <c r="I111" i="2"/>
  <c r="I103" i="2"/>
  <c r="I95" i="2"/>
  <c r="I87" i="2"/>
  <c r="I79" i="2"/>
  <c r="I71" i="2"/>
  <c r="I63" i="2"/>
  <c r="I55" i="2"/>
  <c r="I47" i="2"/>
  <c r="I39" i="2"/>
  <c r="I31" i="2"/>
  <c r="I23" i="2"/>
  <c r="I15" i="2"/>
  <c r="I7" i="2"/>
  <c r="I246" i="2"/>
  <c r="I238" i="2"/>
  <c r="I230" i="2"/>
  <c r="I222" i="2"/>
  <c r="I214" i="2"/>
  <c r="I206" i="2"/>
  <c r="I198" i="2"/>
  <c r="I190" i="2"/>
  <c r="I182" i="2"/>
  <c r="I174" i="2"/>
  <c r="I166" i="2"/>
  <c r="I158" i="2"/>
  <c r="I150" i="2"/>
  <c r="I142" i="2"/>
  <c r="I134" i="2"/>
  <c r="I126" i="2"/>
  <c r="I118" i="2"/>
  <c r="I110" i="2"/>
  <c r="I102" i="2"/>
  <c r="I94" i="2"/>
  <c r="I86" i="2"/>
  <c r="I78" i="2"/>
  <c r="I70" i="2"/>
  <c r="I62" i="2"/>
  <c r="I54" i="2"/>
  <c r="I46" i="2"/>
  <c r="I38" i="2"/>
  <c r="I30" i="2"/>
  <c r="I22" i="2"/>
  <c r="I14" i="2"/>
  <c r="I6" i="2"/>
  <c r="I245" i="2"/>
  <c r="I237" i="2"/>
  <c r="I229" i="2"/>
  <c r="I221" i="2"/>
  <c r="I213" i="2"/>
  <c r="I205" i="2"/>
  <c r="I197" i="2"/>
  <c r="I189" i="2"/>
  <c r="I181" i="2"/>
  <c r="I173" i="2"/>
  <c r="I165" i="2"/>
  <c r="I157" i="2"/>
  <c r="I149" i="2"/>
  <c r="I141" i="2"/>
  <c r="I133" i="2"/>
  <c r="I125" i="2"/>
  <c r="I117" i="2"/>
  <c r="I109" i="2"/>
  <c r="I101" i="2"/>
  <c r="I93" i="2"/>
  <c r="I85" i="2"/>
  <c r="I77" i="2"/>
  <c r="I69" i="2"/>
  <c r="I61" i="2"/>
  <c r="I53" i="2"/>
  <c r="I45" i="2"/>
  <c r="I37" i="2"/>
  <c r="I29" i="2"/>
  <c r="I21" i="2"/>
  <c r="I13" i="2"/>
  <c r="I5" i="2"/>
  <c r="I244" i="2"/>
  <c r="I236" i="2"/>
  <c r="I228" i="2"/>
  <c r="I220" i="2"/>
  <c r="I212" i="2"/>
  <c r="I204" i="2"/>
  <c r="I196" i="2"/>
  <c r="I188" i="2"/>
  <c r="I180" i="2"/>
  <c r="I172" i="2"/>
  <c r="I164" i="2"/>
  <c r="I156" i="2"/>
  <c r="I148" i="2"/>
  <c r="I140" i="2"/>
  <c r="I132" i="2"/>
  <c r="I124" i="2"/>
  <c r="I116" i="2"/>
  <c r="I108" i="2"/>
  <c r="I100" i="2"/>
  <c r="I92" i="2"/>
  <c r="I84" i="2"/>
  <c r="I76" i="2"/>
  <c r="I68" i="2"/>
  <c r="I60" i="2"/>
  <c r="I52" i="2"/>
  <c r="I44" i="2"/>
  <c r="I36" i="2"/>
  <c r="I28" i="2"/>
  <c r="I20" i="2"/>
  <c r="I12" i="2"/>
  <c r="I4" i="2"/>
  <c r="I243" i="2"/>
  <c r="I235" i="2"/>
  <c r="I227" i="2"/>
  <c r="I219" i="2"/>
  <c r="I211" i="2"/>
  <c r="I203" i="2"/>
  <c r="I195" i="2"/>
  <c r="I187" i="2"/>
  <c r="I179" i="2"/>
  <c r="I171" i="2"/>
  <c r="I163" i="2"/>
  <c r="I155" i="2"/>
  <c r="I147" i="2"/>
  <c r="I139" i="2"/>
  <c r="I131" i="2"/>
  <c r="I123" i="2"/>
  <c r="I115" i="2"/>
  <c r="I107" i="2"/>
  <c r="I99" i="2"/>
  <c r="I91" i="2"/>
  <c r="I83" i="2"/>
  <c r="I75" i="2"/>
  <c r="I67" i="2"/>
  <c r="I59" i="2"/>
  <c r="I51" i="2"/>
  <c r="I43" i="2"/>
  <c r="I35" i="2"/>
  <c r="I27" i="2"/>
  <c r="I19" i="2"/>
  <c r="I11" i="2"/>
  <c r="N11" i="2"/>
  <c r="B5" i="5" s="1"/>
  <c r="L8" i="2"/>
  <c r="B6" i="5" s="1"/>
  <c r="J5" i="8" l="1"/>
  <c r="J6" i="8"/>
  <c r="J5" i="6"/>
  <c r="J4" i="6"/>
  <c r="B19" i="5"/>
  <c r="B13" i="5"/>
  <c r="B7" i="5"/>
</calcChain>
</file>

<file path=xl/sharedStrings.xml><?xml version="1.0" encoding="utf-8"?>
<sst xmlns="http://schemas.openxmlformats.org/spreadsheetml/2006/main" count="124" uniqueCount="69">
  <si>
    <t>Institute of Actuarial and Quantitative Studies</t>
  </si>
  <si>
    <t>B.Sc. in Actuarial Science and Quantitative Finance</t>
  </si>
  <si>
    <t>Semester 1</t>
  </si>
  <si>
    <t>Division -</t>
  </si>
  <si>
    <t>Group Members:</t>
  </si>
  <si>
    <t>Name</t>
  </si>
  <si>
    <t>Roll No</t>
  </si>
  <si>
    <t>Date</t>
  </si>
  <si>
    <t>Open</t>
  </si>
  <si>
    <t>High</t>
  </si>
  <si>
    <t>Low</t>
  </si>
  <si>
    <t>Close</t>
  </si>
  <si>
    <t>Adj Close</t>
  </si>
  <si>
    <t>Risk Free rate</t>
  </si>
  <si>
    <t>FILL YOUR ANSWERS IN THE CELLS HIGHLIGHTED IN YELLOW COLOUR.</t>
  </si>
  <si>
    <t>For HDFC Limited</t>
  </si>
  <si>
    <t>Add your comments here:</t>
  </si>
  <si>
    <t>Expected Return</t>
  </si>
  <si>
    <t>Standard Deviation of Returns</t>
  </si>
  <si>
    <t>Sharpe Ratio</t>
  </si>
  <si>
    <t>For ONGC Limited</t>
  </si>
  <si>
    <t>For SpiceJet Limited</t>
  </si>
  <si>
    <t>HDFC</t>
  </si>
  <si>
    <t>ONGC</t>
  </si>
  <si>
    <t>SPICEJET</t>
  </si>
  <si>
    <t>Expected Share Price</t>
  </si>
  <si>
    <t>Expected Retun</t>
  </si>
  <si>
    <t>Variance of Share Price</t>
  </si>
  <si>
    <t>Variance of the Return</t>
  </si>
  <si>
    <t>Skewness</t>
  </si>
  <si>
    <t>Kurtosis</t>
  </si>
  <si>
    <t>Return</t>
  </si>
  <si>
    <t>-</t>
  </si>
  <si>
    <t>Risk-free Rate</t>
  </si>
  <si>
    <t>Return on Hdfc</t>
  </si>
  <si>
    <t>Return on SPICEJET</t>
  </si>
  <si>
    <t>Return on ONGC</t>
  </si>
  <si>
    <t>(given)</t>
  </si>
  <si>
    <t>taken by the investor</t>
  </si>
  <si>
    <t xml:space="preserve">*The Sharpe ratio adjusts a portfolio’s past performance—or expected future performance—for the excess risk that was </t>
  </si>
  <si>
    <t>or</t>
  </si>
  <si>
    <t>Sharpe Ratio = Expectation of [ Asset Return - Risk-free Return ] / Standard Deviation of Asset Return</t>
  </si>
  <si>
    <t>Return on HDFC</t>
  </si>
  <si>
    <t>z= (x-x mean)/sd</t>
  </si>
  <si>
    <t>z</t>
  </si>
  <si>
    <t xml:space="preserve">z= standardized value </t>
  </si>
  <si>
    <t>Ra-R</t>
  </si>
  <si>
    <t>Ra = asset return,R =Risk free return</t>
  </si>
  <si>
    <t>Weight of HDFC</t>
  </si>
  <si>
    <t>Weight of ONGC</t>
  </si>
  <si>
    <t>Portfolio Return</t>
  </si>
  <si>
    <t>Weight of Spicejet</t>
  </si>
  <si>
    <t>Portfolio Returns</t>
  </si>
  <si>
    <t>Variance of return</t>
  </si>
  <si>
    <t>Weights in HDFC</t>
  </si>
  <si>
    <t>Weights in Spicejet</t>
  </si>
  <si>
    <t>Portfolio return</t>
  </si>
  <si>
    <t>Expected return</t>
  </si>
  <si>
    <t>Variance of Return</t>
  </si>
  <si>
    <t>Correlation between HDFC and ONGC</t>
  </si>
  <si>
    <t>Correlation between ONGC and Spicejet</t>
  </si>
  <si>
    <t xml:space="preserve"> </t>
  </si>
  <si>
    <t>Correlation between HDFC and Spicejet</t>
  </si>
  <si>
    <t>expected excess return over risk free return</t>
  </si>
  <si>
    <t>Expected excess return over risk free return</t>
  </si>
  <si>
    <t>Ra = asset return, R = Risk free return</t>
  </si>
  <si>
    <t>YASHVI SHAH</t>
  </si>
  <si>
    <t>SAKSHI TRIPATHI</t>
  </si>
  <si>
    <t>MAHE POPAT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</si>
</sst>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%"/>
    <numFmt numFmtId="166" formatCode="0.000000"/>
    <numFmt numFmtId="167" formatCode="0.0000"/>
  </numFmts>
  <fonts count="19" x14ac:knownFonts="1">
    <font>
      <sz val="11"/>
      <color theme="1"/>
      <name val="Arial"/>
    </font>
    <font>
      <b/>
      <sz val="24"/>
      <color theme="1"/>
      <name val="Calibri"/>
    </font>
    <font>
      <sz val="11"/>
      <name val="Arial"/>
    </font>
    <font>
      <b/>
      <sz val="20"/>
      <color theme="1"/>
      <name val="Calibri"/>
    </font>
    <font>
      <sz val="20"/>
      <color theme="1"/>
      <name val="Calibri"/>
    </font>
    <font>
      <sz val="16"/>
      <color theme="1"/>
      <name val="Calibri"/>
    </font>
    <font>
      <b/>
      <sz val="16"/>
      <color theme="1"/>
      <name val="Calibri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sz val="11"/>
      <color theme="1"/>
      <name val="Arial"/>
    </font>
    <font>
      <sz val="11"/>
      <color theme="1"/>
      <name val="Arial"/>
      <family val="2"/>
    </font>
    <font>
      <b/>
      <sz val="11"/>
      <color theme="1"/>
      <name val="Calibri"/>
      <family val="2"/>
    </font>
    <font>
      <sz val="11"/>
      <color rgb="FF000000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1"/>
      <color theme="4" tint="-0.249977111117893"/>
      <name val="Arial"/>
      <family val="2"/>
    </font>
    <font>
      <b/>
      <sz val="11"/>
      <color theme="4" tint="-0.499984740745262"/>
      <name val="Arial"/>
      <family val="2"/>
    </font>
    <font>
      <b/>
      <sz val="11"/>
      <color theme="4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  <fill>
      <patternFill patternType="solid">
        <fgColor rgb="FFC8C8C8"/>
        <bgColor rgb="FFC8C8C8"/>
      </patternFill>
    </fill>
    <fill>
      <patternFill patternType="solid">
        <fgColor rgb="FFB4C6E7"/>
        <bgColor rgb="FFB4C6E7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-0.249977111117893"/>
        <bgColor rgb="FFDEEAF6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-0.249977111117893"/>
        <bgColor rgb="FFDEEAF6"/>
      </patternFill>
    </fill>
    <fill>
      <patternFill patternType="solid">
        <fgColor theme="4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90">
    <xf numFmtId="0" fontId="0" fillId="0" borderId="0" xfId="0" applyFont="1" applyAlignment="1"/>
    <xf numFmtId="0" fontId="4" fillId="0" borderId="0" xfId="0" applyFont="1"/>
    <xf numFmtId="0" fontId="5" fillId="0" borderId="0" xfId="0" applyFont="1"/>
    <xf numFmtId="0" fontId="6" fillId="4" borderId="7" xfId="0" applyFont="1" applyFill="1" applyBorder="1"/>
    <xf numFmtId="0" fontId="5" fillId="0" borderId="7" xfId="0" applyFont="1" applyBorder="1"/>
    <xf numFmtId="0" fontId="7" fillId="0" borderId="0" xfId="0" applyFont="1"/>
    <xf numFmtId="0" fontId="7" fillId="2" borderId="8" xfId="0" applyFont="1" applyFill="1" applyBorder="1"/>
    <xf numFmtId="9" fontId="8" fillId="2" borderId="8" xfId="0" applyNumberFormat="1" applyFont="1" applyFill="1" applyBorder="1"/>
    <xf numFmtId="0" fontId="7" fillId="5" borderId="8" xfId="0" applyFont="1" applyFill="1" applyBorder="1"/>
    <xf numFmtId="0" fontId="8" fillId="5" borderId="8" xfId="0" applyFont="1" applyFill="1" applyBorder="1"/>
    <xf numFmtId="0" fontId="7" fillId="6" borderId="8" xfId="0" applyFont="1" applyFill="1" applyBorder="1"/>
    <xf numFmtId="0" fontId="7" fillId="4" borderId="8" xfId="0" applyFont="1" applyFill="1" applyBorder="1"/>
    <xf numFmtId="0" fontId="8" fillId="4" borderId="8" xfId="0" applyFont="1" applyFill="1" applyBorder="1"/>
    <xf numFmtId="0" fontId="7" fillId="3" borderId="8" xfId="0" applyFont="1" applyFill="1" applyBorder="1"/>
    <xf numFmtId="0" fontId="10" fillId="4" borderId="8" xfId="0" applyFont="1" applyFill="1" applyBorder="1"/>
    <xf numFmtId="0" fontId="11" fillId="0" borderId="0" xfId="0" applyFont="1" applyAlignment="1"/>
    <xf numFmtId="0" fontId="13" fillId="0" borderId="8" xfId="0" applyFont="1" applyBorder="1" applyAlignment="1"/>
    <xf numFmtId="0" fontId="14" fillId="4" borderId="8" xfId="0" applyFont="1" applyFill="1" applyBorder="1"/>
    <xf numFmtId="9" fontId="8" fillId="4" borderId="8" xfId="0" applyNumberFormat="1" applyFont="1" applyFill="1" applyBorder="1"/>
    <xf numFmtId="0" fontId="0" fillId="7" borderId="0" xfId="0" applyFont="1" applyFill="1" applyAlignment="1"/>
    <xf numFmtId="0" fontId="0" fillId="8" borderId="0" xfId="0" applyFont="1" applyFill="1" applyAlignment="1"/>
    <xf numFmtId="2" fontId="0" fillId="0" borderId="0" xfId="0" applyNumberFormat="1" applyFont="1" applyAlignment="1"/>
    <xf numFmtId="165" fontId="0" fillId="0" borderId="0" xfId="1" applyNumberFormat="1" applyFont="1" applyAlignment="1"/>
    <xf numFmtId="0" fontId="14" fillId="0" borderId="0" xfId="0" applyFont="1" applyFill="1" applyAlignment="1"/>
    <xf numFmtId="0" fontId="7" fillId="9" borderId="8" xfId="0" applyFont="1" applyFill="1" applyBorder="1"/>
    <xf numFmtId="0" fontId="7" fillId="9" borderId="8" xfId="0" applyFont="1" applyFill="1" applyBorder="1" applyAlignment="1"/>
    <xf numFmtId="0" fontId="15" fillId="7" borderId="0" xfId="0" applyFont="1" applyFill="1" applyAlignment="1"/>
    <xf numFmtId="0" fontId="7" fillId="11" borderId="8" xfId="0" applyFont="1" applyFill="1" applyBorder="1"/>
    <xf numFmtId="0" fontId="11" fillId="0" borderId="8" xfId="0" applyFont="1" applyFill="1" applyBorder="1" applyAlignment="1"/>
    <xf numFmtId="0" fontId="0" fillId="0" borderId="0" xfId="0" applyFont="1" applyFill="1" applyAlignment="1"/>
    <xf numFmtId="0" fontId="15" fillId="0" borderId="0" xfId="0" applyFont="1" applyAlignment="1"/>
    <xf numFmtId="0" fontId="15" fillId="0" borderId="15" xfId="0" applyFont="1" applyBorder="1" applyAlignment="1"/>
    <xf numFmtId="0" fontId="15" fillId="0" borderId="15" xfId="0" applyFont="1" applyFill="1" applyBorder="1" applyAlignment="1"/>
    <xf numFmtId="0" fontId="17" fillId="0" borderId="10" xfId="0" applyFont="1" applyBorder="1" applyAlignment="1"/>
    <xf numFmtId="165" fontId="17" fillId="0" borderId="11" xfId="0" applyNumberFormat="1" applyFont="1" applyBorder="1" applyAlignment="1"/>
    <xf numFmtId="0" fontId="17" fillId="0" borderId="12" xfId="0" applyFont="1" applyBorder="1" applyAlignment="1"/>
    <xf numFmtId="0" fontId="17" fillId="0" borderId="13" xfId="0" applyFont="1" applyBorder="1" applyAlignment="1"/>
    <xf numFmtId="0" fontId="17" fillId="0" borderId="14" xfId="0" applyFont="1" applyBorder="1" applyAlignment="1"/>
    <xf numFmtId="0" fontId="17" fillId="0" borderId="15" xfId="0" applyFont="1" applyFill="1" applyBorder="1" applyAlignment="1"/>
    <xf numFmtId="0" fontId="17" fillId="0" borderId="15" xfId="0" applyFont="1" applyBorder="1" applyAlignment="1"/>
    <xf numFmtId="0" fontId="7" fillId="0" borderId="8" xfId="0" applyFont="1" applyFill="1" applyBorder="1"/>
    <xf numFmtId="0" fontId="12" fillId="0" borderId="8" xfId="0" applyFont="1" applyFill="1" applyBorder="1"/>
    <xf numFmtId="0" fontId="15" fillId="0" borderId="0" xfId="0" applyFont="1" applyFill="1" applyAlignment="1"/>
    <xf numFmtId="0" fontId="17" fillId="0" borderId="10" xfId="0" applyFont="1" applyFill="1" applyBorder="1" applyAlignment="1"/>
    <xf numFmtId="0" fontId="17" fillId="0" borderId="11" xfId="0" applyFont="1" applyFill="1" applyBorder="1" applyAlignment="1"/>
    <xf numFmtId="165" fontId="17" fillId="0" borderId="13" xfId="0" applyNumberFormat="1" applyFont="1" applyBorder="1" applyAlignment="1"/>
    <xf numFmtId="0" fontId="15" fillId="0" borderId="8" xfId="0" applyFont="1" applyFill="1" applyBorder="1" applyAlignment="1"/>
    <xf numFmtId="0" fontId="9" fillId="0" borderId="8" xfId="0" applyFont="1" applyBorder="1"/>
    <xf numFmtId="166" fontId="9" fillId="0" borderId="8" xfId="0" applyNumberFormat="1" applyFont="1" applyBorder="1"/>
    <xf numFmtId="165" fontId="0" fillId="0" borderId="8" xfId="1" applyNumberFormat="1" applyFont="1" applyBorder="1" applyAlignment="1"/>
    <xf numFmtId="166" fontId="0" fillId="0" borderId="8" xfId="0" applyNumberFormat="1" applyFont="1" applyBorder="1" applyAlignment="1"/>
    <xf numFmtId="0" fontId="15" fillId="12" borderId="8" xfId="0" applyFont="1" applyFill="1" applyBorder="1" applyAlignment="1"/>
    <xf numFmtId="0" fontId="15" fillId="10" borderId="8" xfId="0" applyFont="1" applyFill="1" applyBorder="1" applyAlignment="1"/>
    <xf numFmtId="165" fontId="0" fillId="0" borderId="8" xfId="0" applyNumberFormat="1" applyFont="1" applyBorder="1" applyAlignment="1"/>
    <xf numFmtId="0" fontId="7" fillId="0" borderId="8" xfId="0" applyFont="1" applyFill="1" applyBorder="1" applyAlignment="1">
      <alignment horizontal="center" vertical="top"/>
    </xf>
    <xf numFmtId="0" fontId="12" fillId="0" borderId="8" xfId="0" applyFont="1" applyFill="1" applyBorder="1" applyAlignment="1">
      <alignment horizontal="center" vertical="top"/>
    </xf>
    <xf numFmtId="14" fontId="8" fillId="0" borderId="8" xfId="0" applyNumberFormat="1" applyFont="1" applyBorder="1"/>
    <xf numFmtId="2" fontId="8" fillId="0" borderId="8" xfId="0" applyNumberFormat="1" applyFont="1" applyBorder="1"/>
    <xf numFmtId="2" fontId="9" fillId="0" borderId="8" xfId="0" applyNumberFormat="1" applyFont="1" applyBorder="1"/>
    <xf numFmtId="2" fontId="11" fillId="0" borderId="8" xfId="0" applyNumberFormat="1" applyFont="1" applyBorder="1" applyAlignment="1">
      <alignment horizontal="center"/>
    </xf>
    <xf numFmtId="2" fontId="0" fillId="0" borderId="8" xfId="0" applyNumberFormat="1" applyFont="1" applyBorder="1" applyAlignment="1">
      <alignment horizontal="center"/>
    </xf>
    <xf numFmtId="2" fontId="0" fillId="0" borderId="8" xfId="0" applyNumberFormat="1" applyFont="1" applyBorder="1" applyAlignment="1"/>
    <xf numFmtId="0" fontId="15" fillId="0" borderId="10" xfId="0" applyFont="1" applyFill="1" applyBorder="1" applyAlignment="1"/>
    <xf numFmtId="0" fontId="18" fillId="0" borderId="16" xfId="0" applyFont="1" applyFill="1" applyBorder="1" applyAlignment="1"/>
    <xf numFmtId="0" fontId="15" fillId="0" borderId="16" xfId="0" applyFont="1" applyFill="1" applyBorder="1" applyAlignment="1"/>
    <xf numFmtId="0" fontId="15" fillId="0" borderId="11" xfId="0" applyFont="1" applyFill="1" applyBorder="1" applyAlignment="1"/>
    <xf numFmtId="0" fontId="15" fillId="0" borderId="12" xfId="0" applyFont="1" applyFill="1" applyBorder="1" applyAlignment="1"/>
    <xf numFmtId="0" fontId="18" fillId="0" borderId="9" xfId="0" applyFont="1" applyFill="1" applyBorder="1" applyAlignment="1"/>
    <xf numFmtId="0" fontId="15" fillId="0" borderId="9" xfId="0" applyFont="1" applyFill="1" applyBorder="1" applyAlignment="1">
      <alignment horizontal="center"/>
    </xf>
    <xf numFmtId="0" fontId="15" fillId="0" borderId="13" xfId="0" applyFont="1" applyFill="1" applyBorder="1" applyAlignment="1"/>
    <xf numFmtId="0" fontId="15" fillId="0" borderId="9" xfId="0" applyFont="1" applyFill="1" applyBorder="1" applyAlignment="1"/>
    <xf numFmtId="0" fontId="15" fillId="0" borderId="14" xfId="0" applyFont="1" applyFill="1" applyBorder="1" applyAlignment="1"/>
    <xf numFmtId="0" fontId="15" fillId="0" borderId="17" xfId="0" applyFont="1" applyFill="1" applyBorder="1" applyAlignment="1"/>
    <xf numFmtId="1" fontId="8" fillId="0" borderId="8" xfId="0" applyNumberFormat="1" applyFont="1" applyBorder="1"/>
    <xf numFmtId="0" fontId="11" fillId="0" borderId="8" xfId="0" applyFont="1" applyBorder="1" applyAlignment="1"/>
    <xf numFmtId="164" fontId="0" fillId="0" borderId="8" xfId="0" applyNumberFormat="1" applyFont="1" applyBorder="1" applyAlignment="1"/>
    <xf numFmtId="165" fontId="15" fillId="0" borderId="13" xfId="1" applyNumberFormat="1" applyFont="1" applyFill="1" applyBorder="1" applyAlignment="1"/>
    <xf numFmtId="0" fontId="15" fillId="0" borderId="17" xfId="0" applyFont="1" applyBorder="1" applyAlignment="1"/>
    <xf numFmtId="0" fontId="18" fillId="0" borderId="11" xfId="0" applyFont="1" applyFill="1" applyBorder="1" applyAlignment="1"/>
    <xf numFmtId="0" fontId="18" fillId="0" borderId="13" xfId="0" applyFont="1" applyFill="1" applyBorder="1" applyAlignment="1"/>
    <xf numFmtId="167" fontId="16" fillId="0" borderId="13" xfId="0" applyNumberFormat="1" applyFont="1" applyFill="1" applyBorder="1" applyAlignment="1"/>
    <xf numFmtId="0" fontId="5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2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3" fillId="3" borderId="4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118">
    <dxf>
      <font>
        <b/>
        <strike val="0"/>
        <outline val="0"/>
        <shadow val="0"/>
        <u val="none"/>
        <vertAlign val="baseline"/>
        <sz val="11"/>
        <color theme="4" tint="-0.499984740745262"/>
        <name val="Arial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4" tint="-0.499984740745262"/>
        <name val="Arial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4" tint="-0.499984740745262"/>
        <name val="Arial"/>
        <family val="2"/>
        <scheme val="none"/>
      </font>
    </dxf>
    <dxf>
      <font>
        <b/>
        <strike val="0"/>
        <outline val="0"/>
        <shadow val="0"/>
        <u val="none"/>
        <vertAlign val="baseline"/>
        <sz val="11"/>
        <color theme="4" tint="-0.499984740745262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0.00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0.00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0.00000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0.00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border diagonalUp="0" diagonalDown="0">
        <left style="thick">
          <color indexed="64"/>
        </left>
        <right style="thick">
          <color indexed="64"/>
        </right>
        <top style="thick">
          <color indexed="64"/>
        </top>
        <bottom style="thick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4" tint="-0.499984740745262"/>
        <name val="Arial"/>
        <family val="2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0.000%"/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499984740745262"/>
        <name val="Arial"/>
        <family val="2"/>
        <scheme val="none"/>
      </font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4" tint="-0.499984740745262"/>
        <name val="Arial"/>
        <family val="2"/>
        <scheme val="none"/>
      </font>
    </dxf>
    <dxf>
      <font>
        <b/>
        <strike val="0"/>
        <outline val="0"/>
        <shadow val="0"/>
        <u val="none"/>
        <vertAlign val="baseline"/>
        <sz val="11"/>
        <color theme="4" tint="-0.499984740745262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0.00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0.00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6" formatCode="0.00000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0.00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166" formatCode="0.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border diagonalUp="0" diagonalDown="0"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4" tint="-0.249977111117893"/>
        </patternFill>
      </fill>
      <alignment horizontal="general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4" tint="-0.499984740745262"/>
        <name val="Arial"/>
        <family val="2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9" tint="0.39997558519241921"/>
        </patternFill>
      </fill>
      <alignment horizontal="general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4" tint="-0.499984740745262"/>
        <name val="Arial"/>
        <family val="2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9" tint="0.39997558519241921"/>
        </patternFill>
      </fill>
      <alignment horizontal="general" vertical="bottom" textRotation="0" wrapText="0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4" tint="-0.499984740745262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499984740745262"/>
        <name val="Arial"/>
        <family val="2"/>
        <scheme val="none"/>
      </font>
      <fill>
        <patternFill patternType="solid">
          <fgColor indexed="64"/>
          <bgColor theme="9" tint="0.3999755851924192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0.00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0.00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5" formatCode="0.00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border diagonalUp="0" diagonalDown="0"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  <dxf>
      <fill>
        <patternFill patternType="solid">
          <bgColor theme="8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168" formatCode="dd/mm/yy"/>
    </dxf>
    <dxf>
      <border diagonalUp="0" diagonalDown="0"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  <dxf>
      <font>
        <b/>
        <family val="2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family val="2"/>
      </font>
    </dxf>
    <dxf>
      <font>
        <b/>
        <family val="2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family val="2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64" formatCode="0.0000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168" formatCode="dd/mm/yy"/>
    </dxf>
    <dxf>
      <border diagonalUp="0" diagonalDown="0"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168" formatCode="dd/mm/yy"/>
    </dxf>
    <dxf>
      <border diagonalUp="0" diagonalDown="0"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Arial"/>
        <family val="2"/>
        <scheme val="none"/>
      </font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5" tint="0.79998168889431442"/>
        </patternFill>
      </fill>
      <alignment horizontal="general" vertical="bottom" textRotation="0" wrapText="0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/>
        <family val="2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87D3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E5CED6C-8C60-A34C-8FB7-EF466264233D}" name="Table8" displayName="Table8" ref="K5:N14" headerRowCount="0" totalsRowShown="0" headerRowDxfId="117" dataDxfId="116" tableBorderDxfId="115" totalsRowBorderDxfId="114">
  <tableColumns count="4">
    <tableColumn id="1" xr3:uid="{3442217C-D281-A34E-AEE9-5EFBDD4B0053}" name="Column1" headerRowDxfId="113" dataDxfId="112"/>
    <tableColumn id="2" xr3:uid="{4B526DC4-6178-AC46-8135-39A249BE325B}" name="Column2" headerRowDxfId="111" dataDxfId="110"/>
    <tableColumn id="3" xr3:uid="{9061E48A-0557-5B49-9530-B395949CB3F6}" name="Column3" headerRowDxfId="109" dataDxfId="108"/>
    <tableColumn id="4" xr3:uid="{A2ECC513-64DA-2E41-B007-EB0207AB50D9}" name="Column4" headerRowDxfId="107" dataDxfId="106"/>
  </tableColumns>
  <tableStyleInfo name="TableStyleLight16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2174334-E419-B348-B709-AB4AA45FC7D0}" name="Table5" displayName="Table5" ref="I5:J7" headerRowCount="0" totalsRowShown="0" headerRowDxfId="25" dataDxfId="24" tableBorderDxfId="23" totalsRowBorderDxfId="22">
  <tableColumns count="2">
    <tableColumn id="1" xr3:uid="{C06C4039-7155-A94D-9795-FC14F5285335}" name="Column1" headerRowDxfId="21" dataDxfId="20"/>
    <tableColumn id="2" xr3:uid="{F4F4791C-72A1-394D-BB3E-E8CBECDEDCC1}" name="Column2" headerRowDxfId="19" dataDxfId="18"/>
  </tableColumns>
  <tableStyleInfo name="TableStyleLight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9045814-D0A3-E04A-A53E-0C23A2A9EDD3}" name="Table6" displayName="Table6" ref="A1:G247" totalsRowShown="0" headerRowDxfId="17" dataDxfId="16" tableBorderDxfId="15">
  <autoFilter ref="A1:G247" xr:uid="{A9045814-D0A3-E04A-A53E-0C23A2A9EDD3}"/>
  <tableColumns count="7">
    <tableColumn id="1" xr3:uid="{79CD7174-80C2-944F-B7BA-2C7F307D8E0A}" name="HDFC" dataDxfId="14"/>
    <tableColumn id="2" xr3:uid="{6151C8A9-A9A9-6148-9001-8E59755FB30F}" name="Weights in HDFC" dataDxfId="13">
      <calculatedColumnFormula>A2/(A2+D2)</calculatedColumnFormula>
    </tableColumn>
    <tableColumn id="3" xr3:uid="{FE1158D5-8077-E444-82D2-CE02766007A6}" name="Return on Hdfc" dataDxfId="12">
      <calculatedColumnFormula>LN(A2/A1)</calculatedColumnFormula>
    </tableColumn>
    <tableColumn id="4" xr3:uid="{6675CC6C-0BDA-2C49-B501-92EA45AE11CA}" name="SPICEJET" dataDxfId="11"/>
    <tableColumn id="5" xr3:uid="{63740B91-4398-3148-B199-DFF705577E4C}" name="Weights in Spicejet" dataDxfId="10">
      <calculatedColumnFormula>D2/(A2+D2)</calculatedColumnFormula>
    </tableColumn>
    <tableColumn id="6" xr3:uid="{86AAA664-6C7C-894A-ABB7-3E99E878AB60}" name="Return on SPICEJET" dataDxfId="9">
      <calculatedColumnFormula>LN(D2/D1)</calculatedColumnFormula>
    </tableColumn>
    <tableColumn id="7" xr3:uid="{C6C42A0D-D584-ED40-8650-EB53DC07D6E6}" name="Portfolio return" dataDxfId="8">
      <calculatedColumnFormula>(B2*C2)+(E2*F2)</calculatedColumnFormula>
    </tableColumn>
  </tableColumns>
  <tableStyleInfo name="TableStyleMedium16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599E208-EEA3-EF47-97B1-6B0807E9032B}" name="Table7" displayName="Table7" ref="I4:J6" headerRowCount="0" totalsRowShown="0" headerRowDxfId="7" dataDxfId="6" tableBorderDxfId="5" totalsRowBorderDxfId="4">
  <tableColumns count="2">
    <tableColumn id="1" xr3:uid="{F883BAE6-6C2D-0941-89A9-769F3FB71DE0}" name="Column1" headerRowDxfId="3" dataDxfId="2"/>
    <tableColumn id="2" xr3:uid="{F121EE94-A76A-984C-9722-7998E5F69687}" name="Column2" headerRowDxfId="1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CA28D8B-E93B-F84B-B713-5C515BF63832}" name="Table9" displayName="Table9" ref="A1:I247" totalsRowShown="0" headerRowDxfId="105" dataDxfId="104" tableBorderDxfId="103">
  <autoFilter ref="A1:I247" xr:uid="{6CA28D8B-E93B-F84B-B713-5C515BF63832}"/>
  <tableColumns count="9">
    <tableColumn id="1" xr3:uid="{19443DDA-B125-3F43-AB3F-2C53523775D8}" name="Date" dataDxfId="102"/>
    <tableColumn id="2" xr3:uid="{F678DDF5-5C63-8340-9F85-89AFF288BC24}" name="Open" dataDxfId="101"/>
    <tableColumn id="3" xr3:uid="{C3503728-656C-CA44-8B80-048136187A29}" name="High" dataDxfId="100"/>
    <tableColumn id="4" xr3:uid="{98FF17CA-4429-8741-ABEC-AE73B992107E}" name="Low" dataDxfId="99"/>
    <tableColumn id="5" xr3:uid="{F6245DA3-6BA9-824E-8510-27F6DD3F7F0A}" name="Close" dataDxfId="98"/>
    <tableColumn id="6" xr3:uid="{D18960BB-0FF7-9742-AF88-C417CA445B0A}" name="Adj Close" dataDxfId="97"/>
    <tableColumn id="7" xr3:uid="{F2DBCDAA-A1DB-6A40-9B75-6721B0D606BF}" name="Return" dataDxfId="96">
      <calculatedColumnFormula>LN(E2/E1)</calculatedColumnFormula>
    </tableColumn>
    <tableColumn id="8" xr3:uid="{8ECBDDF9-96DE-834C-A7E4-699C9483CB3F}" name="Ra-R" dataDxfId="95">
      <calculatedColumnFormula>G2-0.05</calculatedColumnFormula>
    </tableColumn>
    <tableColumn id="9" xr3:uid="{836DC575-DA1D-234F-8CFC-90B1ADC14538}" name="z" dataDxfId="94">
      <calculatedColumnFormula>(E2-$L$5)/SQRT($L$7)</calculatedColumnFormula>
    </tableColumn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1B1C4C3D-8B0C-D34B-9546-C2C028233FAB}" name="Table10" displayName="Table10" ref="A1:I247" totalsRowShown="0" dataDxfId="93" tableBorderDxfId="92">
  <autoFilter ref="A1:I247" xr:uid="{1B1C4C3D-8B0C-D34B-9546-C2C028233FAB}"/>
  <tableColumns count="9">
    <tableColumn id="1" xr3:uid="{47DDD578-DF52-7940-AD10-B8BCA148EEA3}" name="Date" dataDxfId="91"/>
    <tableColumn id="2" xr3:uid="{BA02206A-081C-9E47-8677-5BC5FB45E4FD}" name="Open" dataDxfId="90"/>
    <tableColumn id="3" xr3:uid="{C1F78BDE-A2B6-2941-A85B-2D3E11C4C130}" name="High" dataDxfId="89"/>
    <tableColumn id="4" xr3:uid="{46E1334C-D4D6-BC4F-81EB-832BF6EADBDC}" name="Low" dataDxfId="88"/>
    <tableColumn id="5" xr3:uid="{7A683365-65E9-D74B-8554-79CA1CB25F52}" name="Close" dataDxfId="87"/>
    <tableColumn id="6" xr3:uid="{88F8B44B-69CD-624F-90E2-F4367824BF4F}" name="Adj Close" dataDxfId="86"/>
    <tableColumn id="7" xr3:uid="{EA31685E-F7BC-9844-9CE5-73F712DE93A7}" name="Return" dataDxfId="85">
      <calculatedColumnFormula>LN(E2/E1)</calculatedColumnFormula>
    </tableColumn>
    <tableColumn id="8" xr3:uid="{D5E2C50A-F8CF-4248-BE78-015FCF55E3F0}" name="Ra-R" dataDxfId="84">
      <calculatedColumnFormula>G2-0.05</calculatedColumnFormula>
    </tableColumn>
    <tableColumn id="9" xr3:uid="{79660BB2-0723-5246-BED6-F43EB3765F88}" name="z" dataDxfId="83">
      <calculatedColumnFormula>(E2-$L$5)/SQRT($L$7)</calculatedColumnFormula>
    </tableColumn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4C1D960-C945-3C4A-ADFE-C2D0CE3F8370}" name="Table11" displayName="Table11" ref="K5:N14" headerRowCount="0" totalsRowShown="0" headerRowDxfId="82" dataDxfId="81" tableBorderDxfId="80" totalsRowBorderDxfId="79">
  <tableColumns count="4">
    <tableColumn id="1" xr3:uid="{8555D0F7-1E6B-EE46-8573-8E4E8A389059}" name="Column1" headerRowDxfId="78" dataDxfId="77"/>
    <tableColumn id="2" xr3:uid="{F2E83178-AC16-0F4C-B262-5309DD1C8881}" name="Column2" headerRowDxfId="76" dataDxfId="75"/>
    <tableColumn id="3" xr3:uid="{D30FEF45-5742-8247-A86C-7D263FA99CF3}" name="Column3" headerRowDxfId="74" dataDxfId="73"/>
    <tableColumn id="4" xr3:uid="{807B6884-D474-E346-B010-BAA6E9C4E1C1}" name="Column4" headerRowDxfId="72" dataDxfId="7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EE0016D1-6E83-D64F-BA7B-B1ABBAFEEA98}" name="Table12" displayName="Table12" ref="K5:L14" headerRowCount="0" totalsRowShown="0" headerRowDxfId="70" dataDxfId="69" tableBorderDxfId="68" totalsRowBorderDxfId="67">
  <tableColumns count="2">
    <tableColumn id="1" xr3:uid="{6843D155-8B7F-5742-8991-D592193C7FC2}" name="Column1" headerRowDxfId="66" dataDxfId="65"/>
    <tableColumn id="2" xr3:uid="{AF0EC4C9-50C4-0341-8882-AEC73B000A7A}" name="Column2" headerRowDxfId="64" dataDxfId="6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F77BAB20-355B-C846-9611-A0226A068CC7}" name="Table13" displayName="Table13" ref="A1:I247" totalsRowShown="0" tableBorderDxfId="62">
  <autoFilter ref="A1:I247" xr:uid="{F77BAB20-355B-C846-9611-A0226A068CC7}"/>
  <tableColumns count="9">
    <tableColumn id="1" xr3:uid="{2F86F44F-3122-304E-B3F6-3B1385560988}" name="Date" dataDxfId="61"/>
    <tableColumn id="2" xr3:uid="{BB96B286-D7E6-FA43-9C94-733F72279497}" name="Open" dataDxfId="60"/>
    <tableColumn id="3" xr3:uid="{712807FB-BB86-ED4A-B817-0F4698739E1B}" name="High" dataDxfId="59"/>
    <tableColumn id="4" xr3:uid="{D933D477-8E1B-9A43-BC0D-CA69CC248677}" name="Low" dataDxfId="58"/>
    <tableColumn id="5" xr3:uid="{A9FF4269-C559-5E4E-BB59-941B9B812B41}" name="Close" dataDxfId="57"/>
    <tableColumn id="6" xr3:uid="{34896CAA-1E23-7244-AD23-FD92BBC3D043}" name="Adj Close" dataDxfId="56"/>
    <tableColumn id="7" xr3:uid="{056104CB-6BEF-9440-A35D-6EEBE69ED278}" name="Return" dataDxfId="55">
      <calculatedColumnFormula>LN(E2/E1)</calculatedColumnFormula>
    </tableColumn>
    <tableColumn id="8" xr3:uid="{E748615C-2A98-BE46-A715-56D2A85C600A}" name="Ra-R" dataDxfId="54">
      <calculatedColumnFormula>G2-0.05</calculatedColumnFormula>
    </tableColumn>
    <tableColumn id="9" xr3:uid="{6D4A183D-2546-324A-B740-3E5C243FB858}" name="z" dataDxfId="53">
      <calculatedColumnFormula>(E2-$L$5)/SQRT($L$7)</calculatedColumnFormula>
    </tableColumn>
  </tableColumns>
  <tableStyleInfo name="TableStyleMedium16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DC68085-2CE2-A348-812C-41B9E4BB3594}" name="Table2" displayName="Table2" ref="A1:G247" totalsRowShown="0" headerRowDxfId="52" tableBorderDxfId="51">
  <autoFilter ref="A1:G247" xr:uid="{9DC68085-2CE2-A348-812C-41B9E4BB3594}"/>
  <tableColumns count="7">
    <tableColumn id="1" xr3:uid="{E4772DF9-74F7-F34A-A562-2903C15C2D75}" name="HDFC" dataDxfId="50"/>
    <tableColumn id="2" xr3:uid="{F4900ADB-F4C1-8B45-9504-82B03BCA4478}" name="Weight of HDFC" dataDxfId="49">
      <calculatedColumnFormula>A2/(A2+D2)</calculatedColumnFormula>
    </tableColumn>
    <tableColumn id="3" xr3:uid="{B6D6AFF1-C92E-EB4B-84D3-1085049E5A2A}" name="Return on HDFC" dataDxfId="48">
      <calculatedColumnFormula>LN(A2/A1)</calculatedColumnFormula>
    </tableColumn>
    <tableColumn id="4" xr3:uid="{80219EE1-6686-6445-90C4-6F34E0682997}" name="ONGC" dataDxfId="47"/>
    <tableColumn id="5" xr3:uid="{28CA8288-D977-5F4F-BB4B-D758B17074B4}" name="Weight of ONGC" dataDxfId="46">
      <calculatedColumnFormula>D2/(A2+D2)</calculatedColumnFormula>
    </tableColumn>
    <tableColumn id="6" xr3:uid="{6B2028FE-90D6-C140-B754-27F912F4D458}" name="Return on ONGC" dataDxfId="45">
      <calculatedColumnFormula>LN(D2/D1)</calculatedColumnFormula>
    </tableColumn>
    <tableColumn id="7" xr3:uid="{7556010A-151C-694F-8D68-A27997FD4D8C}" name="Portfolio Return" dataDxfId="44">
      <calculatedColumnFormula>(B2*C2)+(E2*F2)</calculatedColumnFormula>
    </tableColumn>
  </tableColumns>
  <tableStyleInfo name="TableStyleMedium16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6C9DC8C-6465-4642-9CDA-F57750A061F7}" name="Table3" displayName="Table3" ref="I4:J6" headerRowCount="0" totalsRowShown="0" headerRowDxfId="43" dataDxfId="42" tableBorderDxfId="41" totalsRowBorderDxfId="40">
  <tableColumns count="2">
    <tableColumn id="1" xr3:uid="{5C8867DC-A0CC-424C-972B-34C0DF17B281}" name="Column1" headerRowDxfId="39" dataDxfId="38"/>
    <tableColumn id="5" xr3:uid="{7AF8458C-F092-4C4C-B4C5-00838BD0DD7E}" name="Column5" headerRowDxfId="37" dataDxfId="36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96566A5-3827-CB49-BF18-2F37807C8ECA}" name="Table4" displayName="Table4" ref="A1:G247" totalsRowShown="0" headerRowDxfId="35" dataDxfId="34" tableBorderDxfId="33">
  <autoFilter ref="A1:G247" xr:uid="{096566A5-3827-CB49-BF18-2F37807C8ECA}"/>
  <tableColumns count="7">
    <tableColumn id="1" xr3:uid="{0B7B622C-19D7-3343-9937-4B32FBCDAC2E}" name="ONGC" dataDxfId="32"/>
    <tableColumn id="2" xr3:uid="{C3F6C0DE-6527-E84E-8C4C-AA8556E3FE62}" name="Weight of ONGC" dataDxfId="31">
      <calculatedColumnFormula>A2/(A2+D2)</calculatedColumnFormula>
    </tableColumn>
    <tableColumn id="3" xr3:uid="{8DA699DC-D133-7844-9811-34CAC32AD258}" name="Return on ONGC" dataDxfId="30">
      <calculatedColumnFormula>LN(A2/A1)</calculatedColumnFormula>
    </tableColumn>
    <tableColumn id="4" xr3:uid="{B5746CC1-FB3E-D64C-8578-9555ECB67EF2}" name="SPICEJET" dataDxfId="29"/>
    <tableColumn id="5" xr3:uid="{8B9BF75D-A813-BB46-8500-F1226BDFF04A}" name="Weight of Spicejet" dataDxfId="28">
      <calculatedColumnFormula>D2/(A2+D2)</calculatedColumnFormula>
    </tableColumn>
    <tableColumn id="6" xr3:uid="{76B494FF-656B-A94B-9B49-202E31D6D577}" name="Return on SPICEJET" dataDxfId="27">
      <calculatedColumnFormula>LN(D2/D1)</calculatedColumnFormula>
    </tableColumn>
    <tableColumn id="7" xr3:uid="{E5C5A739-0800-684C-B61D-83CA7C6CEB9F}" name="Portfolio Returns" dataDxfId="26">
      <calculatedColumnFormula>(B2*C2)+(E2*F2)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table" Target="../tables/table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F1:Q1000"/>
  <sheetViews>
    <sheetView tabSelected="1" workbookViewId="0">
      <selection activeCell="J12" sqref="J12"/>
    </sheetView>
  </sheetViews>
  <sheetFormatPr defaultColWidth="12.6640625" defaultRowHeight="15" customHeight="1" x14ac:dyDescent="0.3"/>
  <cols>
    <col min="1" max="9" width="7.6640625" customWidth="1"/>
    <col min="10" max="10" width="8.1640625" customWidth="1"/>
    <col min="11" max="26" width="7.6640625" customWidth="1"/>
  </cols>
  <sheetData>
    <row r="1" spans="6:17" ht="14" x14ac:dyDescent="0.3"/>
    <row r="2" spans="6:17" ht="14" x14ac:dyDescent="0.3"/>
    <row r="3" spans="6:17" ht="31" x14ac:dyDescent="0.7">
      <c r="G3" s="84" t="s">
        <v>0</v>
      </c>
      <c r="H3" s="82"/>
      <c r="I3" s="82"/>
      <c r="J3" s="82"/>
      <c r="K3" s="82"/>
      <c r="L3" s="82"/>
      <c r="M3" s="82"/>
      <c r="N3" s="82"/>
      <c r="O3" s="82"/>
      <c r="P3" s="82"/>
      <c r="Q3" s="83"/>
    </row>
    <row r="4" spans="6:17" ht="31" x14ac:dyDescent="0.7">
      <c r="G4" s="84" t="s">
        <v>1</v>
      </c>
      <c r="H4" s="82"/>
      <c r="I4" s="82"/>
      <c r="J4" s="82"/>
      <c r="K4" s="82"/>
      <c r="L4" s="82"/>
      <c r="M4" s="82"/>
      <c r="N4" s="82"/>
      <c r="O4" s="82"/>
      <c r="P4" s="82"/>
      <c r="Q4" s="83"/>
    </row>
    <row r="5" spans="6:17" ht="31" x14ac:dyDescent="0.7">
      <c r="G5" s="84" t="s">
        <v>2</v>
      </c>
      <c r="H5" s="82"/>
      <c r="I5" s="82"/>
      <c r="J5" s="82"/>
      <c r="K5" s="82"/>
      <c r="L5" s="82"/>
      <c r="M5" s="82"/>
      <c r="N5" s="82"/>
      <c r="O5" s="82"/>
      <c r="P5" s="82"/>
      <c r="Q5" s="83"/>
    </row>
    <row r="6" spans="6:17" ht="31" x14ac:dyDescent="0.7">
      <c r="G6" s="85" t="s">
        <v>3</v>
      </c>
      <c r="H6" s="86"/>
      <c r="I6" s="86"/>
      <c r="J6" s="86"/>
      <c r="K6" s="86"/>
      <c r="L6" s="86"/>
      <c r="M6" s="86"/>
      <c r="N6" s="86"/>
      <c r="O6" s="86"/>
      <c r="P6" s="86"/>
      <c r="Q6" s="87"/>
    </row>
    <row r="7" spans="6:17" ht="14.25" customHeight="1" x14ac:dyDescent="0.3"/>
    <row r="8" spans="6:17" ht="26" x14ac:dyDescent="0.6">
      <c r="G8" s="88" t="s">
        <v>4</v>
      </c>
      <c r="H8" s="86"/>
      <c r="I8" s="86"/>
      <c r="J8" s="87"/>
      <c r="K8" s="1"/>
    </row>
    <row r="9" spans="6:17" ht="21" x14ac:dyDescent="0.5">
      <c r="F9" s="2"/>
      <c r="G9" s="89" t="s">
        <v>5</v>
      </c>
      <c r="H9" s="82"/>
      <c r="I9" s="83"/>
      <c r="J9" s="3" t="s">
        <v>6</v>
      </c>
    </row>
    <row r="10" spans="6:17" ht="21" x14ac:dyDescent="0.5">
      <c r="F10" s="2">
        <v>1</v>
      </c>
      <c r="G10" s="81" t="s">
        <v>66</v>
      </c>
      <c r="H10" s="82"/>
      <c r="I10" s="83"/>
      <c r="J10" s="4">
        <v>70</v>
      </c>
    </row>
    <row r="11" spans="6:17" ht="21" x14ac:dyDescent="0.5">
      <c r="F11" s="2">
        <v>2</v>
      </c>
      <c r="G11" s="81" t="s">
        <v>67</v>
      </c>
      <c r="H11" s="82"/>
      <c r="I11" s="83"/>
      <c r="J11" s="4">
        <v>82</v>
      </c>
    </row>
    <row r="12" spans="6:17" ht="21" x14ac:dyDescent="0.5">
      <c r="F12" s="2">
        <v>3</v>
      </c>
      <c r="G12" s="81" t="s">
        <v>68</v>
      </c>
      <c r="H12" s="82"/>
      <c r="I12" s="83"/>
      <c r="J12" s="4">
        <v>57</v>
      </c>
    </row>
    <row r="13" spans="6:17" ht="14.25" customHeight="1" x14ac:dyDescent="0.3"/>
    <row r="14" spans="6:17" ht="14.25" customHeight="1" x14ac:dyDescent="0.3"/>
    <row r="15" spans="6:17" ht="14.25" customHeight="1" x14ac:dyDescent="0.3"/>
    <row r="16" spans="6:17" ht="14.25" customHeight="1" x14ac:dyDescent="0.3"/>
    <row r="17" ht="14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mergeCells count="9">
    <mergeCell ref="G11:I11"/>
    <mergeCell ref="G12:I12"/>
    <mergeCell ref="G3:Q3"/>
    <mergeCell ref="G4:Q4"/>
    <mergeCell ref="G5:Q5"/>
    <mergeCell ref="G6:Q6"/>
    <mergeCell ref="G8:J8"/>
    <mergeCell ref="G9:I9"/>
    <mergeCell ref="G10:I10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0"/>
  <sheetViews>
    <sheetView zoomScale="89" zoomScaleNormal="124" workbookViewId="0"/>
  </sheetViews>
  <sheetFormatPr defaultColWidth="12.6640625" defaultRowHeight="15" customHeight="1" x14ac:dyDescent="0.3"/>
  <cols>
    <col min="1" max="1" width="10.83203125" customWidth="1"/>
    <col min="2" max="5" width="10.33203125" customWidth="1"/>
    <col min="6" max="6" width="10.5" customWidth="1"/>
    <col min="7" max="7" width="9.83203125" customWidth="1"/>
    <col min="8" max="10" width="7.6640625" customWidth="1"/>
    <col min="11" max="11" width="44" bestFit="1" customWidth="1"/>
    <col min="12" max="14" width="11.6640625" customWidth="1"/>
    <col min="15" max="24" width="7.6640625" customWidth="1"/>
  </cols>
  <sheetData>
    <row r="1" spans="1:14" ht="14.25" customHeight="1" x14ac:dyDescent="0.3">
      <c r="A1" s="54" t="s">
        <v>7</v>
      </c>
      <c r="B1" s="54" t="s">
        <v>8</v>
      </c>
      <c r="C1" s="54" t="s">
        <v>9</v>
      </c>
      <c r="D1" s="54" t="s">
        <v>10</v>
      </c>
      <c r="E1" s="54" t="s">
        <v>11</v>
      </c>
      <c r="F1" s="54" t="s">
        <v>12</v>
      </c>
      <c r="G1" s="55" t="s">
        <v>31</v>
      </c>
      <c r="H1" s="54" t="s">
        <v>46</v>
      </c>
      <c r="I1" s="55" t="s">
        <v>44</v>
      </c>
      <c r="J1" s="55"/>
    </row>
    <row r="2" spans="1:14" ht="14.25" customHeight="1" x14ac:dyDescent="0.35">
      <c r="A2" s="56">
        <v>44179</v>
      </c>
      <c r="B2" s="57">
        <v>1383</v>
      </c>
      <c r="C2" s="58">
        <v>1388</v>
      </c>
      <c r="D2" s="58">
        <v>1368</v>
      </c>
      <c r="E2" s="58">
        <v>1372.150024</v>
      </c>
      <c r="F2" s="58">
        <v>1366.236938</v>
      </c>
      <c r="G2" s="59" t="s">
        <v>32</v>
      </c>
      <c r="H2" s="60" t="s">
        <v>32</v>
      </c>
      <c r="I2" s="61">
        <f t="shared" ref="I2:I65" si="0">(E2-$L$5)/SQRT($L$7)</f>
        <v>-1.9163100343910384</v>
      </c>
      <c r="J2" s="21"/>
    </row>
    <row r="3" spans="1:14" ht="14.25" customHeight="1" x14ac:dyDescent="0.35">
      <c r="A3" s="56">
        <v>44180</v>
      </c>
      <c r="B3" s="58">
        <v>1380.8000489999999</v>
      </c>
      <c r="C3" s="58">
        <v>1394.9499510000001</v>
      </c>
      <c r="D3" s="58">
        <v>1366</v>
      </c>
      <c r="E3" s="58">
        <v>1391.3000489999999</v>
      </c>
      <c r="F3" s="58">
        <v>1385.304443</v>
      </c>
      <c r="G3" s="61">
        <f>LN(E3/E2)</f>
        <v>1.3859726820025252E-2</v>
      </c>
      <c r="H3" s="61">
        <f>G3-0.05</f>
        <v>-3.6140273179974751E-2</v>
      </c>
      <c r="I3" s="61">
        <f t="shared" si="0"/>
        <v>-1.648408504535126</v>
      </c>
      <c r="J3" s="21"/>
    </row>
    <row r="4" spans="1:14" ht="14.25" customHeight="1" x14ac:dyDescent="0.35">
      <c r="A4" s="56">
        <v>44181</v>
      </c>
      <c r="B4" s="58">
        <v>1404</v>
      </c>
      <c r="C4" s="58">
        <v>1416.8000489999999</v>
      </c>
      <c r="D4" s="58">
        <v>1394.5</v>
      </c>
      <c r="E4" s="58">
        <v>1410.6999510000001</v>
      </c>
      <c r="F4" s="58">
        <v>1404.6207280000001</v>
      </c>
      <c r="G4" s="61">
        <f t="shared" ref="G4:G67" si="1">LN(E4/E3)</f>
        <v>1.3847403279236552E-2</v>
      </c>
      <c r="H4" s="61">
        <f t="shared" ref="H4:H67" si="2">G4-0.05</f>
        <v>-3.6152596720763451E-2</v>
      </c>
      <c r="I4" s="61">
        <f t="shared" si="0"/>
        <v>-1.3770112909620456</v>
      </c>
      <c r="J4" s="21"/>
    </row>
    <row r="5" spans="1:14" ht="14.25" customHeight="1" x14ac:dyDescent="0.35">
      <c r="A5" s="56">
        <v>44182</v>
      </c>
      <c r="B5" s="58">
        <v>1418.599976</v>
      </c>
      <c r="C5" s="58">
        <v>1445</v>
      </c>
      <c r="D5" s="58">
        <v>1404.5</v>
      </c>
      <c r="E5" s="58">
        <v>1441.8000489999999</v>
      </c>
      <c r="F5" s="58">
        <v>1435.5867920000001</v>
      </c>
      <c r="G5" s="61">
        <f t="shared" si="1"/>
        <v>2.1806366609846715E-2</v>
      </c>
      <c r="H5" s="61">
        <f t="shared" si="2"/>
        <v>-2.8193633390153287E-2</v>
      </c>
      <c r="I5" s="61">
        <f t="shared" si="0"/>
        <v>-0.94193280762487952</v>
      </c>
      <c r="J5" s="21"/>
      <c r="K5" s="62" t="s">
        <v>25</v>
      </c>
      <c r="L5" s="63">
        <f>AVERAGE(E2:E247)</f>
        <v>1509.1308956138214</v>
      </c>
      <c r="M5" s="64"/>
      <c r="N5" s="65"/>
    </row>
    <row r="6" spans="1:14" ht="14.25" customHeight="1" x14ac:dyDescent="0.35">
      <c r="A6" s="56">
        <v>44183</v>
      </c>
      <c r="B6" s="58">
        <v>1435</v>
      </c>
      <c r="C6" s="58">
        <v>1439.6999510000001</v>
      </c>
      <c r="D6" s="58">
        <v>1406.3000489999999</v>
      </c>
      <c r="E6" s="58">
        <v>1411.349976</v>
      </c>
      <c r="F6" s="58">
        <v>1405.2679439999999</v>
      </c>
      <c r="G6" s="61">
        <f t="shared" si="1"/>
        <v>-2.1345690839884839E-2</v>
      </c>
      <c r="H6" s="61">
        <f t="shared" si="2"/>
        <v>-7.1345690839884846E-2</v>
      </c>
      <c r="I6" s="61">
        <f t="shared" si="0"/>
        <v>-1.3679176896772134</v>
      </c>
      <c r="J6" s="21"/>
      <c r="K6" s="66" t="s">
        <v>26</v>
      </c>
      <c r="L6" s="67">
        <f>AVERAGE(G2:G246)</f>
        <v>4.3781927705392499E-4</v>
      </c>
      <c r="M6" s="68" t="s">
        <v>40</v>
      </c>
      <c r="N6" s="69">
        <f>L6*100</f>
        <v>4.37819277053925E-2</v>
      </c>
    </row>
    <row r="7" spans="1:14" ht="14.25" customHeight="1" x14ac:dyDescent="0.35">
      <c r="A7" s="56">
        <v>44186</v>
      </c>
      <c r="B7" s="58">
        <v>1417.5</v>
      </c>
      <c r="C7" s="58">
        <v>1423.849976</v>
      </c>
      <c r="D7" s="58">
        <v>1366.6999510000001</v>
      </c>
      <c r="E7" s="58">
        <v>1372.650024</v>
      </c>
      <c r="F7" s="58">
        <v>1366.734741</v>
      </c>
      <c r="G7" s="61">
        <f t="shared" si="1"/>
        <v>-2.7803480601964262E-2</v>
      </c>
      <c r="H7" s="61">
        <f t="shared" si="2"/>
        <v>-7.7803480601964264E-2</v>
      </c>
      <c r="I7" s="61">
        <f t="shared" si="0"/>
        <v>-1.9093152255107391</v>
      </c>
      <c r="J7" s="21"/>
      <c r="K7" s="66" t="s">
        <v>27</v>
      </c>
      <c r="L7" s="67">
        <f>VAR(E2:E247)</f>
        <v>5109.6164721979712</v>
      </c>
      <c r="M7" s="70"/>
      <c r="N7" s="69"/>
    </row>
    <row r="8" spans="1:14" ht="14.25" customHeight="1" x14ac:dyDescent="0.35">
      <c r="A8" s="56">
        <v>44187</v>
      </c>
      <c r="B8" s="58">
        <v>1384.8000489999999</v>
      </c>
      <c r="C8" s="58">
        <v>1384.8000489999999</v>
      </c>
      <c r="D8" s="58">
        <v>1345</v>
      </c>
      <c r="E8" s="58">
        <v>1373.099976</v>
      </c>
      <c r="F8" s="58">
        <v>1367.1827390000001</v>
      </c>
      <c r="G8" s="61">
        <f t="shared" si="1"/>
        <v>3.2774433508349522E-4</v>
      </c>
      <c r="H8" s="61">
        <f t="shared" si="2"/>
        <v>-4.9672255664916509E-2</v>
      </c>
      <c r="I8" s="61">
        <f t="shared" si="0"/>
        <v>-1.903020569020123</v>
      </c>
      <c r="J8" s="21"/>
      <c r="K8" s="66" t="s">
        <v>28</v>
      </c>
      <c r="L8" s="67">
        <f>VAR(G2:G246)</f>
        <v>2.3284683261003768E-4</v>
      </c>
      <c r="M8" s="70"/>
      <c r="N8" s="69"/>
    </row>
    <row r="9" spans="1:14" ht="14.25" customHeight="1" x14ac:dyDescent="0.35">
      <c r="A9" s="56">
        <v>44188</v>
      </c>
      <c r="B9" s="58">
        <v>1367.5</v>
      </c>
      <c r="C9" s="58">
        <v>1380.9499510000001</v>
      </c>
      <c r="D9" s="58">
        <v>1361.0500489999999</v>
      </c>
      <c r="E9" s="58">
        <v>1375.650024</v>
      </c>
      <c r="F9" s="58">
        <v>1369.721802</v>
      </c>
      <c r="G9" s="61">
        <f t="shared" si="1"/>
        <v>1.8554242703526925E-3</v>
      </c>
      <c r="H9" s="61">
        <f t="shared" si="2"/>
        <v>-4.814457572964731E-2</v>
      </c>
      <c r="I9" s="61">
        <f t="shared" si="0"/>
        <v>-1.8673463722289423</v>
      </c>
      <c r="J9" s="21"/>
      <c r="K9" s="66" t="s">
        <v>29</v>
      </c>
      <c r="L9" s="67">
        <f>SKEW(E2:E247)</f>
        <v>0.17879165599453348</v>
      </c>
      <c r="M9" s="70"/>
      <c r="N9" s="69"/>
    </row>
    <row r="10" spans="1:14" ht="14.25" customHeight="1" x14ac:dyDescent="0.35">
      <c r="A10" s="56">
        <v>44189</v>
      </c>
      <c r="B10" s="58">
        <v>1389.400024</v>
      </c>
      <c r="C10" s="58">
        <v>1404</v>
      </c>
      <c r="D10" s="58">
        <v>1377</v>
      </c>
      <c r="E10" s="58">
        <v>1397.099976</v>
      </c>
      <c r="F10" s="58">
        <v>1391.079346</v>
      </c>
      <c r="G10" s="61">
        <f t="shared" si="1"/>
        <v>1.5472278358639114E-2</v>
      </c>
      <c r="H10" s="61">
        <f t="shared" si="2"/>
        <v>-3.4527721641360892E-2</v>
      </c>
      <c r="I10" s="61">
        <f t="shared" si="0"/>
        <v>-1.5672697427657483</v>
      </c>
      <c r="J10" s="21"/>
      <c r="K10" s="66" t="s">
        <v>30</v>
      </c>
      <c r="L10" s="67">
        <f>KURT(E2:E247)</f>
        <v>-0.48308668232787033</v>
      </c>
      <c r="M10" s="70"/>
      <c r="N10" s="69"/>
    </row>
    <row r="11" spans="1:14" ht="14.25" customHeight="1" x14ac:dyDescent="0.35">
      <c r="A11" s="56">
        <v>44193</v>
      </c>
      <c r="B11" s="58">
        <v>1405</v>
      </c>
      <c r="C11" s="58">
        <v>1421</v>
      </c>
      <c r="D11" s="58">
        <v>1404</v>
      </c>
      <c r="E11" s="58">
        <v>1412.849976</v>
      </c>
      <c r="F11" s="58">
        <v>1406.761475</v>
      </c>
      <c r="G11" s="61">
        <f t="shared" si="1"/>
        <v>1.1210281471994292E-2</v>
      </c>
      <c r="H11" s="61">
        <f t="shared" si="2"/>
        <v>-3.8789718528005709E-2</v>
      </c>
      <c r="I11" s="61">
        <f t="shared" si="0"/>
        <v>-1.3469332630363151</v>
      </c>
      <c r="J11" s="21"/>
      <c r="K11" s="66" t="s">
        <v>64</v>
      </c>
      <c r="L11" s="70"/>
      <c r="M11" s="70"/>
      <c r="N11" s="69">
        <f>AVERAGE(H2:H247)</f>
        <v>-4.957547868284292E-2</v>
      </c>
    </row>
    <row r="12" spans="1:14" ht="14.25" customHeight="1" x14ac:dyDescent="0.35">
      <c r="A12" s="56">
        <v>44194</v>
      </c>
      <c r="B12" s="58">
        <v>1421.0500489999999</v>
      </c>
      <c r="C12" s="58">
        <v>1434.75</v>
      </c>
      <c r="D12" s="58">
        <v>1420</v>
      </c>
      <c r="E12" s="58">
        <v>1427.1999510000001</v>
      </c>
      <c r="F12" s="58">
        <v>1421.049683</v>
      </c>
      <c r="G12" s="61">
        <f t="shared" si="1"/>
        <v>1.0105524542790399E-2</v>
      </c>
      <c r="H12" s="61">
        <f t="shared" si="2"/>
        <v>-3.9894475457209602E-2</v>
      </c>
      <c r="I12" s="61">
        <f t="shared" si="0"/>
        <v>-1.1461825979121631</v>
      </c>
      <c r="J12" s="21"/>
      <c r="K12" s="66"/>
      <c r="L12" s="70"/>
      <c r="M12" s="70"/>
      <c r="N12" s="69"/>
    </row>
    <row r="13" spans="1:14" ht="14.25" customHeight="1" x14ac:dyDescent="0.35">
      <c r="A13" s="56">
        <v>44195</v>
      </c>
      <c r="B13" s="58">
        <v>1439.900024</v>
      </c>
      <c r="C13" s="58">
        <v>1439.900024</v>
      </c>
      <c r="D13" s="58">
        <v>1413</v>
      </c>
      <c r="E13" s="58">
        <v>1432.5</v>
      </c>
      <c r="F13" s="58">
        <v>1426.326904</v>
      </c>
      <c r="G13" s="61">
        <f t="shared" si="1"/>
        <v>3.7067210961099829E-3</v>
      </c>
      <c r="H13" s="61">
        <f t="shared" si="2"/>
        <v>-4.6293278903890019E-2</v>
      </c>
      <c r="I13" s="61">
        <f t="shared" si="0"/>
        <v>-1.0720369382897192</v>
      </c>
      <c r="J13" s="21"/>
      <c r="K13" s="66"/>
      <c r="L13" s="70"/>
      <c r="M13" s="70"/>
      <c r="N13" s="69"/>
    </row>
    <row r="14" spans="1:14" ht="14.25" customHeight="1" x14ac:dyDescent="0.35">
      <c r="A14" s="56">
        <v>44196</v>
      </c>
      <c r="B14" s="58">
        <v>1435</v>
      </c>
      <c r="C14" s="58">
        <v>1444</v>
      </c>
      <c r="D14" s="58">
        <v>1425.0500489999999</v>
      </c>
      <c r="E14" s="58">
        <v>1436.3000489999999</v>
      </c>
      <c r="F14" s="58">
        <v>1430.1104740000001</v>
      </c>
      <c r="G14" s="61">
        <f t="shared" si="1"/>
        <v>2.6492269643173284E-3</v>
      </c>
      <c r="H14" s="61">
        <f t="shared" si="2"/>
        <v>-4.7350773035682678E-2</v>
      </c>
      <c r="I14" s="61">
        <f t="shared" si="0"/>
        <v>-1.0188757053081736</v>
      </c>
      <c r="J14" s="21"/>
      <c r="K14" s="71" t="s">
        <v>65</v>
      </c>
      <c r="L14" s="72"/>
      <c r="M14" s="72"/>
      <c r="N14" s="32"/>
    </row>
    <row r="15" spans="1:14" ht="14.25" customHeight="1" x14ac:dyDescent="0.35">
      <c r="A15" s="56">
        <v>44197</v>
      </c>
      <c r="B15" s="58">
        <v>1440</v>
      </c>
      <c r="C15" s="58">
        <v>1443</v>
      </c>
      <c r="D15" s="58">
        <v>1420.599976</v>
      </c>
      <c r="E15" s="58">
        <v>1425.0500489999999</v>
      </c>
      <c r="F15" s="58">
        <v>1418.909058</v>
      </c>
      <c r="G15" s="61">
        <f t="shared" si="1"/>
        <v>-7.8634613619646045E-3</v>
      </c>
      <c r="H15" s="61">
        <f t="shared" si="2"/>
        <v>-5.7863461361964609E-2</v>
      </c>
      <c r="I15" s="61">
        <f t="shared" si="0"/>
        <v>-1.1762589051149117</v>
      </c>
      <c r="J15" s="21"/>
    </row>
    <row r="16" spans="1:14" ht="14.25" customHeight="1" x14ac:dyDescent="0.35">
      <c r="A16" s="56">
        <v>44200</v>
      </c>
      <c r="B16" s="58">
        <v>1438</v>
      </c>
      <c r="C16" s="58">
        <v>1438</v>
      </c>
      <c r="D16" s="58">
        <v>1399</v>
      </c>
      <c r="E16" s="58">
        <v>1416</v>
      </c>
      <c r="F16" s="58">
        <v>1409.8979489999999</v>
      </c>
      <c r="G16" s="61">
        <f t="shared" si="1"/>
        <v>-6.3709399375822982E-3</v>
      </c>
      <c r="H16" s="61">
        <f t="shared" si="2"/>
        <v>-5.6370939937582298E-2</v>
      </c>
      <c r="I16" s="61">
        <f t="shared" si="0"/>
        <v>-1.3028656313396016</v>
      </c>
      <c r="J16" s="21"/>
    </row>
    <row r="17" spans="1:10" ht="14.25" customHeight="1" x14ac:dyDescent="0.35">
      <c r="A17" s="56">
        <v>44201</v>
      </c>
      <c r="B17" s="58">
        <v>1419.1999510000001</v>
      </c>
      <c r="C17" s="58">
        <v>1430.75</v>
      </c>
      <c r="D17" s="58">
        <v>1409</v>
      </c>
      <c r="E17" s="58">
        <v>1426.6999510000001</v>
      </c>
      <c r="F17" s="58">
        <v>1420.5517580000001</v>
      </c>
      <c r="G17" s="61">
        <f t="shared" si="1"/>
        <v>7.5280555221111543E-3</v>
      </c>
      <c r="H17" s="61">
        <f t="shared" si="2"/>
        <v>-4.2471944477888851E-2</v>
      </c>
      <c r="I17" s="61">
        <f t="shared" si="0"/>
        <v>-1.1531774067924625</v>
      </c>
      <c r="J17" s="21"/>
    </row>
    <row r="18" spans="1:10" ht="14.25" customHeight="1" x14ac:dyDescent="0.35">
      <c r="A18" s="56">
        <v>44202</v>
      </c>
      <c r="B18" s="58">
        <v>1435</v>
      </c>
      <c r="C18" s="58">
        <v>1440</v>
      </c>
      <c r="D18" s="58">
        <v>1413.099976</v>
      </c>
      <c r="E18" s="58">
        <v>1420.5500489999999</v>
      </c>
      <c r="F18" s="58">
        <v>1414.428345</v>
      </c>
      <c r="G18" s="61">
        <f t="shared" si="1"/>
        <v>-4.3198957336820602E-3</v>
      </c>
      <c r="H18" s="61">
        <f t="shared" si="2"/>
        <v>-5.4319895733682066E-2</v>
      </c>
      <c r="I18" s="61">
        <f t="shared" si="0"/>
        <v>-1.239212185037607</v>
      </c>
      <c r="J18" s="21"/>
    </row>
    <row r="19" spans="1:10" ht="14.25" customHeight="1" x14ac:dyDescent="0.35">
      <c r="A19" s="56">
        <v>44203</v>
      </c>
      <c r="B19" s="58">
        <v>1432.5</v>
      </c>
      <c r="C19" s="58">
        <v>1432.599976</v>
      </c>
      <c r="D19" s="58">
        <v>1412.5500489999999</v>
      </c>
      <c r="E19" s="58">
        <v>1416.25</v>
      </c>
      <c r="F19" s="58">
        <v>1410.146851</v>
      </c>
      <c r="G19" s="61">
        <f t="shared" si="1"/>
        <v>-3.031621699878132E-3</v>
      </c>
      <c r="H19" s="61">
        <f t="shared" si="2"/>
        <v>-5.3031621699878136E-2</v>
      </c>
      <c r="I19" s="61">
        <f t="shared" si="0"/>
        <v>-1.299368226899452</v>
      </c>
      <c r="J19" s="21"/>
    </row>
    <row r="20" spans="1:10" ht="14.25" customHeight="1" x14ac:dyDescent="0.35">
      <c r="A20" s="56">
        <v>44204</v>
      </c>
      <c r="B20" s="58">
        <v>1432</v>
      </c>
      <c r="C20" s="58">
        <v>1442</v>
      </c>
      <c r="D20" s="58">
        <v>1423.099976</v>
      </c>
      <c r="E20" s="58">
        <v>1431.650024</v>
      </c>
      <c r="F20" s="58">
        <v>1425.480591</v>
      </c>
      <c r="G20" s="61">
        <f t="shared" si="1"/>
        <v>1.0815108660602675E-2</v>
      </c>
      <c r="H20" s="61">
        <f t="shared" si="2"/>
        <v>-3.9184891339397329E-2</v>
      </c>
      <c r="I20" s="61">
        <f t="shared" si="0"/>
        <v>-1.0839277776354015</v>
      </c>
      <c r="J20" s="21"/>
    </row>
    <row r="21" spans="1:10" ht="14.25" customHeight="1" x14ac:dyDescent="0.35">
      <c r="A21" s="56">
        <v>44207</v>
      </c>
      <c r="B21" s="58">
        <v>1450</v>
      </c>
      <c r="C21" s="58">
        <v>1464.900024</v>
      </c>
      <c r="D21" s="58">
        <v>1436.3000489999999</v>
      </c>
      <c r="E21" s="58">
        <v>1451.4499510000001</v>
      </c>
      <c r="F21" s="58">
        <v>1445.1951899999999</v>
      </c>
      <c r="G21" s="61">
        <f t="shared" si="1"/>
        <v>1.3735380985540219E-2</v>
      </c>
      <c r="H21" s="61">
        <f t="shared" si="2"/>
        <v>-3.6264619014459785E-2</v>
      </c>
      <c r="I21" s="61">
        <f t="shared" si="0"/>
        <v>-0.80693436721763878</v>
      </c>
      <c r="J21" s="21"/>
    </row>
    <row r="22" spans="1:10" ht="14.25" customHeight="1" x14ac:dyDescent="0.35">
      <c r="A22" s="56">
        <v>44208</v>
      </c>
      <c r="B22" s="58">
        <v>1452.4499510000001</v>
      </c>
      <c r="C22" s="58">
        <v>1487.6999510000001</v>
      </c>
      <c r="D22" s="58">
        <v>1449.099976</v>
      </c>
      <c r="E22" s="58">
        <v>1481</v>
      </c>
      <c r="F22" s="58">
        <v>1474.617798</v>
      </c>
      <c r="G22" s="61">
        <f t="shared" si="1"/>
        <v>2.0154512279439905E-2</v>
      </c>
      <c r="H22" s="61">
        <f t="shared" si="2"/>
        <v>-2.9845487720560098E-2</v>
      </c>
      <c r="I22" s="61">
        <f t="shared" si="0"/>
        <v>-0.39354047690067057</v>
      </c>
      <c r="J22" s="21"/>
    </row>
    <row r="23" spans="1:10" ht="14.25" customHeight="1" x14ac:dyDescent="0.35">
      <c r="A23" s="56">
        <v>44209</v>
      </c>
      <c r="B23" s="58">
        <v>1492.900024</v>
      </c>
      <c r="C23" s="58">
        <v>1496.900024</v>
      </c>
      <c r="D23" s="58">
        <v>1462.099976</v>
      </c>
      <c r="E23" s="58">
        <v>1470.650024</v>
      </c>
      <c r="F23" s="58">
        <v>1464.3125</v>
      </c>
      <c r="G23" s="61">
        <f t="shared" si="1"/>
        <v>-7.0130390363378967E-3</v>
      </c>
      <c r="H23" s="61">
        <f t="shared" si="2"/>
        <v>-5.7013039036337899E-2</v>
      </c>
      <c r="I23" s="61">
        <f t="shared" si="0"/>
        <v>-0.5383326849720429</v>
      </c>
      <c r="J23" s="21"/>
    </row>
    <row r="24" spans="1:10" ht="14.25" customHeight="1" x14ac:dyDescent="0.35">
      <c r="A24" s="56">
        <v>44210</v>
      </c>
      <c r="B24" s="58">
        <v>1471.150024</v>
      </c>
      <c r="C24" s="58">
        <v>1488</v>
      </c>
      <c r="D24" s="58">
        <v>1456</v>
      </c>
      <c r="E24" s="58">
        <v>1468.75</v>
      </c>
      <c r="F24" s="58">
        <v>1462.420654</v>
      </c>
      <c r="G24" s="61">
        <f t="shared" si="1"/>
        <v>-1.2927973389918535E-3</v>
      </c>
      <c r="H24" s="61">
        <f t="shared" si="2"/>
        <v>-5.1292797338991857E-2</v>
      </c>
      <c r="I24" s="61">
        <f t="shared" si="0"/>
        <v>-0.56491329446800764</v>
      </c>
      <c r="J24" s="21"/>
    </row>
    <row r="25" spans="1:10" ht="14.25" customHeight="1" x14ac:dyDescent="0.35">
      <c r="A25" s="56">
        <v>44211</v>
      </c>
      <c r="B25" s="58">
        <v>1469.099976</v>
      </c>
      <c r="C25" s="58">
        <v>1471.650024</v>
      </c>
      <c r="D25" s="58">
        <v>1445</v>
      </c>
      <c r="E25" s="58">
        <v>1466.650024</v>
      </c>
      <c r="F25" s="58">
        <v>1460.329712</v>
      </c>
      <c r="G25" s="61">
        <f t="shared" si="1"/>
        <v>-1.4307939913342448E-3</v>
      </c>
      <c r="H25" s="61">
        <f t="shared" si="2"/>
        <v>-5.1430793991334246E-2</v>
      </c>
      <c r="I25" s="61">
        <f t="shared" si="0"/>
        <v>-0.59429115601443872</v>
      </c>
      <c r="J25" s="21"/>
    </row>
    <row r="26" spans="1:10" ht="14.25" customHeight="1" x14ac:dyDescent="0.35">
      <c r="A26" s="56">
        <v>44214</v>
      </c>
      <c r="B26" s="58">
        <v>1469.900024</v>
      </c>
      <c r="C26" s="58">
        <v>1502.849976</v>
      </c>
      <c r="D26" s="58">
        <v>1467</v>
      </c>
      <c r="E26" s="58">
        <v>1483.099976</v>
      </c>
      <c r="F26" s="58">
        <v>1476.70874</v>
      </c>
      <c r="G26" s="61">
        <f t="shared" si="1"/>
        <v>1.115357066446105E-2</v>
      </c>
      <c r="H26" s="61">
        <f t="shared" si="2"/>
        <v>-3.8846429335538953E-2</v>
      </c>
      <c r="I26" s="61">
        <f t="shared" si="0"/>
        <v>-0.36416261535423949</v>
      </c>
      <c r="J26" s="21"/>
    </row>
    <row r="27" spans="1:10" ht="14.25" customHeight="1" x14ac:dyDescent="0.35">
      <c r="A27" s="56">
        <v>44215</v>
      </c>
      <c r="B27" s="58">
        <v>1491.8000489999999</v>
      </c>
      <c r="C27" s="58">
        <v>1511.650024</v>
      </c>
      <c r="D27" s="58">
        <v>1467</v>
      </c>
      <c r="E27" s="58">
        <v>1503.849976</v>
      </c>
      <c r="F27" s="58">
        <v>1497.369385</v>
      </c>
      <c r="G27" s="61">
        <f t="shared" si="1"/>
        <v>1.3893994968827188E-2</v>
      </c>
      <c r="H27" s="61">
        <f t="shared" si="2"/>
        <v>-3.6106005031172811E-2</v>
      </c>
      <c r="I27" s="61">
        <f t="shared" si="0"/>
        <v>-7.3878046821811497E-2</v>
      </c>
      <c r="J27" s="21"/>
    </row>
    <row r="28" spans="1:10" ht="14.25" customHeight="1" x14ac:dyDescent="0.35">
      <c r="A28" s="56">
        <v>44216</v>
      </c>
      <c r="B28" s="58">
        <v>1501</v>
      </c>
      <c r="C28" s="58">
        <v>1501</v>
      </c>
      <c r="D28" s="58">
        <v>1486</v>
      </c>
      <c r="E28" s="58">
        <v>1492</v>
      </c>
      <c r="F28" s="58">
        <v>1485.5704350000001</v>
      </c>
      <c r="G28" s="61">
        <f t="shared" si="1"/>
        <v>-7.9109687707167933E-3</v>
      </c>
      <c r="H28" s="61">
        <f t="shared" si="2"/>
        <v>-5.7910968770716796E-2</v>
      </c>
      <c r="I28" s="61">
        <f t="shared" si="0"/>
        <v>-0.23965468153408226</v>
      </c>
      <c r="J28" s="21"/>
    </row>
    <row r="29" spans="1:10" ht="14.25" customHeight="1" x14ac:dyDescent="0.35">
      <c r="A29" s="56">
        <v>44217</v>
      </c>
      <c r="B29" s="58">
        <v>1492</v>
      </c>
      <c r="C29" s="58">
        <v>1494.349976</v>
      </c>
      <c r="D29" s="58">
        <v>1468.150024</v>
      </c>
      <c r="E29" s="58">
        <v>1474.8000489999999</v>
      </c>
      <c r="F29" s="58">
        <v>1468.4445800000001</v>
      </c>
      <c r="G29" s="61">
        <f t="shared" si="1"/>
        <v>-1.1595081178873265E-2</v>
      </c>
      <c r="H29" s="61">
        <f t="shared" si="2"/>
        <v>-6.1595081178873266E-2</v>
      </c>
      <c r="I29" s="61">
        <f t="shared" si="0"/>
        <v>-0.48027542152511454</v>
      </c>
      <c r="J29" s="21"/>
    </row>
    <row r="30" spans="1:10" ht="14.25" customHeight="1" x14ac:dyDescent="0.35">
      <c r="A30" s="56">
        <v>44218</v>
      </c>
      <c r="B30" s="58">
        <v>1467.900024</v>
      </c>
      <c r="C30" s="58">
        <v>1467.900024</v>
      </c>
      <c r="D30" s="58">
        <v>1440.150024</v>
      </c>
      <c r="E30" s="58">
        <v>1443.5500489999999</v>
      </c>
      <c r="F30" s="58">
        <v>1437.3292240000001</v>
      </c>
      <c r="G30" s="61">
        <f t="shared" si="1"/>
        <v>-2.1417029105070685E-2</v>
      </c>
      <c r="H30" s="61">
        <f t="shared" si="2"/>
        <v>-7.1417029105070695E-2</v>
      </c>
      <c r="I30" s="61">
        <f t="shared" si="0"/>
        <v>-0.91745097654383134</v>
      </c>
      <c r="J30" s="21"/>
    </row>
    <row r="31" spans="1:10" ht="14.25" customHeight="1" x14ac:dyDescent="0.35">
      <c r="A31" s="56">
        <v>44221</v>
      </c>
      <c r="B31" s="58">
        <v>1465.099976</v>
      </c>
      <c r="C31" s="58">
        <v>1481</v>
      </c>
      <c r="D31" s="58">
        <v>1455.150024</v>
      </c>
      <c r="E31" s="58">
        <v>1462.849976</v>
      </c>
      <c r="F31" s="58">
        <v>1456.5460210000001</v>
      </c>
      <c r="G31" s="61">
        <f t="shared" si="1"/>
        <v>1.3281179827671916E-2</v>
      </c>
      <c r="H31" s="61">
        <f t="shared" si="2"/>
        <v>-3.6718820172328089E-2</v>
      </c>
      <c r="I31" s="61">
        <f t="shared" si="0"/>
        <v>-0.64745237500636799</v>
      </c>
      <c r="J31" s="21"/>
    </row>
    <row r="32" spans="1:10" ht="14.25" customHeight="1" x14ac:dyDescent="0.35">
      <c r="A32" s="56">
        <v>44223</v>
      </c>
      <c r="B32" s="58">
        <v>1468</v>
      </c>
      <c r="C32" s="58">
        <v>1471.900024</v>
      </c>
      <c r="D32" s="58">
        <v>1406.150024</v>
      </c>
      <c r="E32" s="58">
        <v>1409.599976</v>
      </c>
      <c r="F32" s="58">
        <v>1403.525513</v>
      </c>
      <c r="G32" s="61">
        <f t="shared" si="1"/>
        <v>-3.7080612151625995E-2</v>
      </c>
      <c r="H32" s="61">
        <f t="shared" si="2"/>
        <v>-8.7080612151625991E-2</v>
      </c>
      <c r="I32" s="61">
        <f t="shared" si="0"/>
        <v>-1.3923995207582616</v>
      </c>
      <c r="J32" s="21"/>
    </row>
    <row r="33" spans="1:10" ht="14.25" customHeight="1" x14ac:dyDescent="0.35">
      <c r="A33" s="56">
        <v>44224</v>
      </c>
      <c r="B33" s="58">
        <v>1389.900024</v>
      </c>
      <c r="C33" s="58">
        <v>1401.3000489999999</v>
      </c>
      <c r="D33" s="58">
        <v>1342</v>
      </c>
      <c r="E33" s="58">
        <v>1371.4499510000001</v>
      </c>
      <c r="F33" s="58">
        <v>1365.5399170000001</v>
      </c>
      <c r="G33" s="61">
        <f t="shared" si="1"/>
        <v>-2.7437420605871961E-2</v>
      </c>
      <c r="H33" s="61">
        <f t="shared" si="2"/>
        <v>-7.7437420605871971E-2</v>
      </c>
      <c r="I33" s="61">
        <f t="shared" si="0"/>
        <v>-1.9261037880655538</v>
      </c>
      <c r="J33" s="21"/>
    </row>
    <row r="34" spans="1:10" ht="14.25" customHeight="1" x14ac:dyDescent="0.35">
      <c r="A34" s="56">
        <v>44225</v>
      </c>
      <c r="B34" s="58">
        <v>1391.349976</v>
      </c>
      <c r="C34" s="58">
        <v>1408.75</v>
      </c>
      <c r="D34" s="58">
        <v>1364.5</v>
      </c>
      <c r="E34" s="58">
        <v>1390.5</v>
      </c>
      <c r="F34" s="58">
        <v>1384.5078129999999</v>
      </c>
      <c r="G34" s="61">
        <f t="shared" si="1"/>
        <v>1.379485612408334E-2</v>
      </c>
      <c r="H34" s="61">
        <f t="shared" si="2"/>
        <v>-3.6205143875916661E-2</v>
      </c>
      <c r="I34" s="61">
        <f t="shared" si="0"/>
        <v>-1.6596008842348746</v>
      </c>
      <c r="J34" s="21"/>
    </row>
    <row r="35" spans="1:10" ht="14.25" customHeight="1" x14ac:dyDescent="0.35">
      <c r="A35" s="56">
        <v>44228</v>
      </c>
      <c r="B35" s="58">
        <v>1410.25</v>
      </c>
      <c r="C35" s="58">
        <v>1482.5</v>
      </c>
      <c r="D35" s="58">
        <v>1401</v>
      </c>
      <c r="E35" s="58">
        <v>1476.75</v>
      </c>
      <c r="F35" s="58">
        <v>1470.3861079999999</v>
      </c>
      <c r="G35" s="61">
        <f t="shared" si="1"/>
        <v>6.0180332513325031E-2</v>
      </c>
      <c r="H35" s="61">
        <f t="shared" si="2"/>
        <v>1.0180332513325029E-2</v>
      </c>
      <c r="I35" s="61">
        <f t="shared" si="0"/>
        <v>-0.45299635238321606</v>
      </c>
      <c r="J35" s="21"/>
    </row>
    <row r="36" spans="1:10" ht="14.25" customHeight="1" x14ac:dyDescent="0.35">
      <c r="A36" s="56">
        <v>44229</v>
      </c>
      <c r="B36" s="58">
        <v>1501</v>
      </c>
      <c r="C36" s="58">
        <v>1578.5</v>
      </c>
      <c r="D36" s="58">
        <v>1497.400024</v>
      </c>
      <c r="E36" s="58">
        <v>1560.5500489999999</v>
      </c>
      <c r="F36" s="58">
        <v>1553.825073</v>
      </c>
      <c r="G36" s="61">
        <f t="shared" si="1"/>
        <v>5.5194627421868939E-2</v>
      </c>
      <c r="H36" s="61">
        <f t="shared" si="2"/>
        <v>5.1946274218689359E-3</v>
      </c>
      <c r="I36" s="61">
        <f t="shared" si="0"/>
        <v>0.71933430144624455</v>
      </c>
      <c r="J36" s="21"/>
    </row>
    <row r="37" spans="1:10" ht="14.25" customHeight="1" x14ac:dyDescent="0.35">
      <c r="A37" s="56">
        <v>44230</v>
      </c>
      <c r="B37" s="58">
        <v>1579</v>
      </c>
      <c r="C37" s="58">
        <v>1581.6999510000001</v>
      </c>
      <c r="D37" s="58">
        <v>1542</v>
      </c>
      <c r="E37" s="58">
        <v>1574.8000489999999</v>
      </c>
      <c r="F37" s="58">
        <v>1568.013672</v>
      </c>
      <c r="G37" s="61">
        <f t="shared" si="1"/>
        <v>9.0899565754305779E-3</v>
      </c>
      <c r="H37" s="61">
        <f t="shared" si="2"/>
        <v>-4.0910043424569428E-2</v>
      </c>
      <c r="I37" s="61">
        <f t="shared" si="0"/>
        <v>0.91868635453477943</v>
      </c>
      <c r="J37" s="21"/>
    </row>
    <row r="38" spans="1:10" ht="14.25" customHeight="1" x14ac:dyDescent="0.35">
      <c r="A38" s="56">
        <v>44231</v>
      </c>
      <c r="B38" s="58">
        <v>1566</v>
      </c>
      <c r="C38" s="58">
        <v>1588</v>
      </c>
      <c r="D38" s="58">
        <v>1543.4499510000001</v>
      </c>
      <c r="E38" s="58">
        <v>1579.099976</v>
      </c>
      <c r="F38" s="58">
        <v>1572.295044</v>
      </c>
      <c r="G38" s="61">
        <f t="shared" si="1"/>
        <v>2.726738089422363E-3</v>
      </c>
      <c r="H38" s="61">
        <f t="shared" si="2"/>
        <v>-4.7273261910577638E-2</v>
      </c>
      <c r="I38" s="61">
        <f t="shared" si="0"/>
        <v>0.97884068966325877</v>
      </c>
      <c r="J38" s="21"/>
    </row>
    <row r="39" spans="1:10" ht="14.25" customHeight="1" x14ac:dyDescent="0.35">
      <c r="A39" s="56">
        <v>44232</v>
      </c>
      <c r="B39" s="58">
        <v>1548</v>
      </c>
      <c r="C39" s="58">
        <v>1618.25</v>
      </c>
      <c r="D39" s="58">
        <v>1548</v>
      </c>
      <c r="E39" s="58">
        <v>1597.599976</v>
      </c>
      <c r="F39" s="58">
        <v>1590.715332</v>
      </c>
      <c r="G39" s="61">
        <f t="shared" si="1"/>
        <v>1.1647438805005053E-2</v>
      </c>
      <c r="H39" s="61">
        <f t="shared" si="2"/>
        <v>-3.8352561194994951E-2</v>
      </c>
      <c r="I39" s="61">
        <f t="shared" si="0"/>
        <v>1.2376486182343391</v>
      </c>
      <c r="J39" s="21"/>
    </row>
    <row r="40" spans="1:10" ht="14.25" customHeight="1" x14ac:dyDescent="0.35">
      <c r="A40" s="56">
        <v>44235</v>
      </c>
      <c r="B40" s="58">
        <v>1620</v>
      </c>
      <c r="C40" s="58">
        <v>1631.650024</v>
      </c>
      <c r="D40" s="58">
        <v>1595.6999510000001</v>
      </c>
      <c r="E40" s="58">
        <v>1605.25</v>
      </c>
      <c r="F40" s="58">
        <v>1598.3323969999999</v>
      </c>
      <c r="G40" s="61">
        <f t="shared" si="1"/>
        <v>4.7770195950862194E-3</v>
      </c>
      <c r="H40" s="61">
        <f t="shared" si="2"/>
        <v>-4.5222980404913786E-2</v>
      </c>
      <c r="I40" s="61">
        <f t="shared" si="0"/>
        <v>1.3446695298537477</v>
      </c>
      <c r="J40" s="21"/>
    </row>
    <row r="41" spans="1:10" ht="14.25" customHeight="1" x14ac:dyDescent="0.35">
      <c r="A41" s="56">
        <v>44236</v>
      </c>
      <c r="B41" s="58">
        <v>1610</v>
      </c>
      <c r="C41" s="58">
        <v>1628</v>
      </c>
      <c r="D41" s="58">
        <v>1586.6999510000001</v>
      </c>
      <c r="E41" s="58">
        <v>1611.849976</v>
      </c>
      <c r="F41" s="58">
        <v>1604.9039310000001</v>
      </c>
      <c r="G41" s="61">
        <f t="shared" si="1"/>
        <v>4.1030650638954882E-3</v>
      </c>
      <c r="H41" s="61">
        <f t="shared" si="2"/>
        <v>-4.5896934936104514E-2</v>
      </c>
      <c r="I41" s="61">
        <f t="shared" si="0"/>
        <v>1.437000671322874</v>
      </c>
      <c r="J41" s="21"/>
    </row>
    <row r="42" spans="1:10" ht="14.25" customHeight="1" x14ac:dyDescent="0.35">
      <c r="A42" s="56">
        <v>44237</v>
      </c>
      <c r="B42" s="58">
        <v>1608.349976</v>
      </c>
      <c r="C42" s="58">
        <v>1614.849976</v>
      </c>
      <c r="D42" s="58">
        <v>1567</v>
      </c>
      <c r="E42" s="58">
        <v>1581.75</v>
      </c>
      <c r="F42" s="58">
        <v>1574.933716</v>
      </c>
      <c r="G42" s="61">
        <f t="shared" si="1"/>
        <v>-1.8850743711059603E-2</v>
      </c>
      <c r="H42" s="61">
        <f t="shared" si="2"/>
        <v>-6.8850743711059606E-2</v>
      </c>
      <c r="I42" s="61">
        <f t="shared" si="0"/>
        <v>1.0159135124796725</v>
      </c>
      <c r="J42" s="21"/>
    </row>
    <row r="43" spans="1:10" ht="14.25" customHeight="1" x14ac:dyDescent="0.35">
      <c r="A43" s="56">
        <v>44238</v>
      </c>
      <c r="B43" s="58">
        <v>1582</v>
      </c>
      <c r="C43" s="58">
        <v>1597.8000489999999</v>
      </c>
      <c r="D43" s="58">
        <v>1564.1999510000001</v>
      </c>
      <c r="E43" s="58">
        <v>1572.349976</v>
      </c>
      <c r="F43" s="58">
        <v>1565.5742190000001</v>
      </c>
      <c r="G43" s="61">
        <f t="shared" si="1"/>
        <v>-5.960528773197942E-3</v>
      </c>
      <c r="H43" s="61">
        <f t="shared" si="2"/>
        <v>-5.5960528773197946E-2</v>
      </c>
      <c r="I43" s="61">
        <f t="shared" si="0"/>
        <v>0.88441076977921584</v>
      </c>
      <c r="J43" s="21"/>
    </row>
    <row r="44" spans="1:10" ht="14.25" customHeight="1" x14ac:dyDescent="0.35">
      <c r="A44" s="56">
        <v>44239</v>
      </c>
      <c r="B44" s="58">
        <v>1573.900024</v>
      </c>
      <c r="C44" s="58">
        <v>1592.5</v>
      </c>
      <c r="D44" s="58">
        <v>1573</v>
      </c>
      <c r="E44" s="58">
        <v>1581.9499510000001</v>
      </c>
      <c r="F44" s="58">
        <v>1575.1328129999999</v>
      </c>
      <c r="G44" s="61">
        <f t="shared" si="1"/>
        <v>6.0869320373274924E-3</v>
      </c>
      <c r="H44" s="61">
        <f t="shared" si="2"/>
        <v>-4.3913067962672511E-2</v>
      </c>
      <c r="I44" s="61">
        <f t="shared" si="0"/>
        <v>1.0187107505405228</v>
      </c>
      <c r="J44" s="21"/>
    </row>
    <row r="45" spans="1:10" ht="14.25" customHeight="1" x14ac:dyDescent="0.35">
      <c r="A45" s="56">
        <v>44242</v>
      </c>
      <c r="B45" s="58">
        <v>1600.099976</v>
      </c>
      <c r="C45" s="58">
        <v>1625</v>
      </c>
      <c r="D45" s="58">
        <v>1596.6999510000001</v>
      </c>
      <c r="E45" s="58">
        <v>1616.599976</v>
      </c>
      <c r="F45" s="58">
        <v>1609.633423</v>
      </c>
      <c r="G45" s="61">
        <f t="shared" si="1"/>
        <v>2.1666931162647778E-2</v>
      </c>
      <c r="H45" s="61">
        <f t="shared" si="2"/>
        <v>-2.8333068837352225E-2</v>
      </c>
      <c r="I45" s="61">
        <f t="shared" si="0"/>
        <v>1.503451355685719</v>
      </c>
      <c r="J45" s="21"/>
    </row>
    <row r="46" spans="1:10" ht="14.25" customHeight="1" x14ac:dyDescent="0.35">
      <c r="A46" s="56">
        <v>44243</v>
      </c>
      <c r="B46" s="58">
        <v>1621.1999510000001</v>
      </c>
      <c r="C46" s="58">
        <v>1641</v>
      </c>
      <c r="D46" s="58">
        <v>1608.4499510000001</v>
      </c>
      <c r="E46" s="58">
        <v>1626.650024</v>
      </c>
      <c r="F46" s="58">
        <v>1619.640259</v>
      </c>
      <c r="G46" s="61">
        <f t="shared" si="1"/>
        <v>6.1975365254328795E-3</v>
      </c>
      <c r="H46" s="61">
        <f t="shared" si="2"/>
        <v>-4.3802463474567122E-2</v>
      </c>
      <c r="I46" s="61">
        <f t="shared" si="0"/>
        <v>1.6440476856813917</v>
      </c>
      <c r="J46" s="21"/>
    </row>
    <row r="47" spans="1:10" ht="14.25" customHeight="1" x14ac:dyDescent="0.35">
      <c r="A47" s="56">
        <v>44244</v>
      </c>
      <c r="B47" s="58">
        <v>1620</v>
      </c>
      <c r="C47" s="58">
        <v>1621.8000489999999</v>
      </c>
      <c r="D47" s="58">
        <v>1583</v>
      </c>
      <c r="E47" s="58">
        <v>1586.5</v>
      </c>
      <c r="F47" s="58">
        <v>1579.6632079999999</v>
      </c>
      <c r="G47" s="61">
        <f t="shared" si="1"/>
        <v>-2.4992367955953426E-2</v>
      </c>
      <c r="H47" s="61">
        <f t="shared" si="2"/>
        <v>-7.4992367955953432E-2</v>
      </c>
      <c r="I47" s="61">
        <f t="shared" si="0"/>
        <v>1.0823641968425175</v>
      </c>
      <c r="J47" s="21"/>
    </row>
    <row r="48" spans="1:10" ht="14.25" customHeight="1" x14ac:dyDescent="0.35">
      <c r="A48" s="56">
        <v>44245</v>
      </c>
      <c r="B48" s="58">
        <v>1605.9499510000001</v>
      </c>
      <c r="C48" s="58">
        <v>1605.9499510000001</v>
      </c>
      <c r="D48" s="58">
        <v>1548</v>
      </c>
      <c r="E48" s="58">
        <v>1554.3000489999999</v>
      </c>
      <c r="F48" s="58">
        <v>1547.6020510000001</v>
      </c>
      <c r="G48" s="61">
        <f t="shared" si="1"/>
        <v>-2.0505017008952929E-2</v>
      </c>
      <c r="H48" s="61">
        <f t="shared" si="2"/>
        <v>-7.0505017008952925E-2</v>
      </c>
      <c r="I48" s="61">
        <f t="shared" si="0"/>
        <v>0.6318991904425012</v>
      </c>
      <c r="J48" s="21"/>
    </row>
    <row r="49" spans="1:10" ht="14.25" customHeight="1" x14ac:dyDescent="0.35">
      <c r="A49" s="56">
        <v>44246</v>
      </c>
      <c r="B49" s="58">
        <v>1545</v>
      </c>
      <c r="C49" s="58">
        <v>1564.1999510000001</v>
      </c>
      <c r="D49" s="58">
        <v>1533</v>
      </c>
      <c r="E49" s="58">
        <v>1539.099976</v>
      </c>
      <c r="F49" s="58">
        <v>1532.4674070000001</v>
      </c>
      <c r="G49" s="61">
        <f t="shared" si="1"/>
        <v>-9.8275006219178049E-3</v>
      </c>
      <c r="H49" s="61">
        <f t="shared" si="2"/>
        <v>-5.9827500621917808E-2</v>
      </c>
      <c r="I49" s="61">
        <f t="shared" si="0"/>
        <v>0.41925597923930114</v>
      </c>
      <c r="J49" s="21"/>
    </row>
    <row r="50" spans="1:10" ht="14.25" customHeight="1" x14ac:dyDescent="0.35">
      <c r="A50" s="56">
        <v>44249</v>
      </c>
      <c r="B50" s="58">
        <v>1545.0500489999999</v>
      </c>
      <c r="C50" s="58">
        <v>1573.900024</v>
      </c>
      <c r="D50" s="58">
        <v>1539.4499510000001</v>
      </c>
      <c r="E50" s="58">
        <v>1548</v>
      </c>
      <c r="F50" s="58">
        <v>1541.3291019999999</v>
      </c>
      <c r="G50" s="61">
        <f t="shared" si="1"/>
        <v>5.7659607572928609E-3</v>
      </c>
      <c r="H50" s="61">
        <f t="shared" si="2"/>
        <v>-4.4234039242707142E-2</v>
      </c>
      <c r="I50" s="61">
        <f t="shared" si="0"/>
        <v>0.54376391305945837</v>
      </c>
      <c r="J50" s="21"/>
    </row>
    <row r="51" spans="1:10" ht="14.25" customHeight="1" x14ac:dyDescent="0.35">
      <c r="A51" s="56">
        <v>44250</v>
      </c>
      <c r="B51" s="58">
        <v>1553.75</v>
      </c>
      <c r="C51" s="58">
        <v>1557.6999510000001</v>
      </c>
      <c r="D51" s="58">
        <v>1522.650024</v>
      </c>
      <c r="E51" s="58">
        <v>1529.150024</v>
      </c>
      <c r="F51" s="58">
        <v>1522.5604249999999</v>
      </c>
      <c r="G51" s="61">
        <f t="shared" si="1"/>
        <v>-1.2251734001920332E-2</v>
      </c>
      <c r="H51" s="61">
        <f t="shared" si="2"/>
        <v>-6.2251734001920335E-2</v>
      </c>
      <c r="I51" s="61">
        <f t="shared" si="0"/>
        <v>0.28005995402299505</v>
      </c>
      <c r="J51" s="21"/>
    </row>
    <row r="52" spans="1:10" ht="14.25" customHeight="1" x14ac:dyDescent="0.35">
      <c r="A52" s="56">
        <v>44251</v>
      </c>
      <c r="B52" s="58">
        <v>1526.5</v>
      </c>
      <c r="C52" s="58">
        <v>1613.9499510000001</v>
      </c>
      <c r="D52" s="58">
        <v>1516.25</v>
      </c>
      <c r="E52" s="58">
        <v>1606.4499510000001</v>
      </c>
      <c r="F52" s="58">
        <v>1599.5272219999999</v>
      </c>
      <c r="G52" s="61">
        <f t="shared" si="1"/>
        <v>4.9314703861238693E-2</v>
      </c>
      <c r="H52" s="61">
        <f t="shared" si="2"/>
        <v>-6.852961387613099E-4</v>
      </c>
      <c r="I52" s="61">
        <f t="shared" si="0"/>
        <v>1.3614563856751969</v>
      </c>
      <c r="J52" s="21"/>
    </row>
    <row r="53" spans="1:10" ht="14.25" customHeight="1" x14ac:dyDescent="0.35">
      <c r="A53" s="56">
        <v>44252</v>
      </c>
      <c r="B53" s="58">
        <v>1609.75</v>
      </c>
      <c r="C53" s="58">
        <v>1636.25</v>
      </c>
      <c r="D53" s="58">
        <v>1602</v>
      </c>
      <c r="E53" s="58">
        <v>1606.400024</v>
      </c>
      <c r="F53" s="58">
        <v>1599.4774170000001</v>
      </c>
      <c r="G53" s="61">
        <f t="shared" si="1"/>
        <v>-3.1079571341613714E-5</v>
      </c>
      <c r="H53" s="61">
        <f t="shared" si="2"/>
        <v>-5.0031079571341619E-2</v>
      </c>
      <c r="I53" s="61">
        <f t="shared" si="0"/>
        <v>1.360757926029263</v>
      </c>
      <c r="J53" s="21"/>
    </row>
    <row r="54" spans="1:10" ht="14.25" customHeight="1" x14ac:dyDescent="0.35">
      <c r="A54" s="56">
        <v>44253</v>
      </c>
      <c r="B54" s="58">
        <v>1587.0500489999999</v>
      </c>
      <c r="C54" s="58">
        <v>1588.900024</v>
      </c>
      <c r="D54" s="58">
        <v>1521</v>
      </c>
      <c r="E54" s="58">
        <v>1534.400024</v>
      </c>
      <c r="F54" s="58">
        <v>1527.78772</v>
      </c>
      <c r="G54" s="61">
        <f t="shared" si="1"/>
        <v>-4.585622466718238E-2</v>
      </c>
      <c r="H54" s="61">
        <f t="shared" si="2"/>
        <v>-9.5856224667182383E-2</v>
      </c>
      <c r="I54" s="61">
        <f t="shared" si="0"/>
        <v>0.35350544726613947</v>
      </c>
      <c r="J54" s="21"/>
    </row>
    <row r="55" spans="1:10" ht="14.25" customHeight="1" x14ac:dyDescent="0.35">
      <c r="A55" s="56">
        <v>44256</v>
      </c>
      <c r="B55" s="58">
        <v>1564</v>
      </c>
      <c r="C55" s="58">
        <v>1572.5500489999999</v>
      </c>
      <c r="D55" s="58">
        <v>1540.6999510000001</v>
      </c>
      <c r="E55" s="58">
        <v>1558.900024</v>
      </c>
      <c r="F55" s="58">
        <v>1552.182129</v>
      </c>
      <c r="G55" s="61">
        <f t="shared" si="1"/>
        <v>1.5841018943639588E-2</v>
      </c>
      <c r="H55" s="61">
        <f t="shared" si="2"/>
        <v>-3.4158981056360414E-2</v>
      </c>
      <c r="I55" s="61">
        <f t="shared" si="0"/>
        <v>0.69625108240081346</v>
      </c>
      <c r="J55" s="21"/>
    </row>
    <row r="56" spans="1:10" ht="14.25" customHeight="1" x14ac:dyDescent="0.35">
      <c r="A56" s="56">
        <v>44257</v>
      </c>
      <c r="B56" s="58">
        <v>1575.6999510000001</v>
      </c>
      <c r="C56" s="58">
        <v>1587.5</v>
      </c>
      <c r="D56" s="58">
        <v>1551</v>
      </c>
      <c r="E56" s="58">
        <v>1568.1999510000001</v>
      </c>
      <c r="F56" s="58">
        <v>1561.4420170000001</v>
      </c>
      <c r="G56" s="61">
        <f t="shared" si="1"/>
        <v>5.9479738367003258E-3</v>
      </c>
      <c r="H56" s="61">
        <f t="shared" si="2"/>
        <v>-4.4052026163299673E-2</v>
      </c>
      <c r="I56" s="61">
        <f t="shared" si="0"/>
        <v>0.82635350633228744</v>
      </c>
      <c r="J56" s="21"/>
    </row>
    <row r="57" spans="1:10" ht="14.25" customHeight="1" x14ac:dyDescent="0.35">
      <c r="A57" s="56">
        <v>44258</v>
      </c>
      <c r="B57" s="58">
        <v>1584</v>
      </c>
      <c r="C57" s="58">
        <v>1596</v>
      </c>
      <c r="D57" s="58">
        <v>1565</v>
      </c>
      <c r="E57" s="58">
        <v>1586.849976</v>
      </c>
      <c r="F57" s="58">
        <v>1580.0117190000001</v>
      </c>
      <c r="G57" s="61">
        <f t="shared" si="1"/>
        <v>1.1822470425783719E-2</v>
      </c>
      <c r="H57" s="61">
        <f t="shared" si="2"/>
        <v>-3.8177529574216287E-2</v>
      </c>
      <c r="I57" s="61">
        <f t="shared" si="0"/>
        <v>1.0872602273079004</v>
      </c>
      <c r="J57" s="21"/>
    </row>
    <row r="58" spans="1:10" ht="14.25" customHeight="1" x14ac:dyDescent="0.35">
      <c r="A58" s="56">
        <v>44259</v>
      </c>
      <c r="B58" s="58">
        <v>1548.5500489999999</v>
      </c>
      <c r="C58" s="58">
        <v>1571</v>
      </c>
      <c r="D58" s="58">
        <v>1539.099976</v>
      </c>
      <c r="E58" s="58">
        <v>1552.0500489999999</v>
      </c>
      <c r="F58" s="58">
        <v>1545.3616939999999</v>
      </c>
      <c r="G58" s="61">
        <f t="shared" si="1"/>
        <v>-2.2174234686373653E-2</v>
      </c>
      <c r="H58" s="61">
        <f t="shared" si="2"/>
        <v>-7.2174234686373656E-2</v>
      </c>
      <c r="I58" s="61">
        <f t="shared" si="0"/>
        <v>0.60042255048115356</v>
      </c>
      <c r="J58" s="21"/>
    </row>
    <row r="59" spans="1:10" ht="14.25" customHeight="1" x14ac:dyDescent="0.35">
      <c r="A59" s="56">
        <v>44260</v>
      </c>
      <c r="B59" s="58">
        <v>1531</v>
      </c>
      <c r="C59" s="58">
        <v>1545.599976</v>
      </c>
      <c r="D59" s="58">
        <v>1521.099976</v>
      </c>
      <c r="E59" s="58">
        <v>1530</v>
      </c>
      <c r="F59" s="58">
        <v>1523.4067379999999</v>
      </c>
      <c r="G59" s="61">
        <f t="shared" si="1"/>
        <v>-1.43089339037354E-2</v>
      </c>
      <c r="H59" s="61">
        <f t="shared" si="2"/>
        <v>-6.4308933903735405E-2</v>
      </c>
      <c r="I59" s="61">
        <f t="shared" si="0"/>
        <v>0.29195079336867746</v>
      </c>
      <c r="J59" s="21"/>
    </row>
    <row r="60" spans="1:10" ht="14.25" customHeight="1" x14ac:dyDescent="0.35">
      <c r="A60" s="56">
        <v>44263</v>
      </c>
      <c r="B60" s="58">
        <v>1542</v>
      </c>
      <c r="C60" s="58">
        <v>1555</v>
      </c>
      <c r="D60" s="58">
        <v>1512.5</v>
      </c>
      <c r="E60" s="58">
        <v>1519.5</v>
      </c>
      <c r="F60" s="58">
        <v>1512.951904</v>
      </c>
      <c r="G60" s="61">
        <f t="shared" si="1"/>
        <v>-6.8864020296333598E-3</v>
      </c>
      <c r="H60" s="61">
        <f t="shared" si="2"/>
        <v>-5.6886402029633361E-2</v>
      </c>
      <c r="I60" s="61">
        <f t="shared" si="0"/>
        <v>0.14505980688238859</v>
      </c>
      <c r="J60" s="21"/>
    </row>
    <row r="61" spans="1:10" ht="14.25" customHeight="1" x14ac:dyDescent="0.35">
      <c r="A61" s="56">
        <v>44264</v>
      </c>
      <c r="B61" s="58">
        <v>1545</v>
      </c>
      <c r="C61" s="58">
        <v>1565.6999510000001</v>
      </c>
      <c r="D61" s="58">
        <v>1538.25</v>
      </c>
      <c r="E61" s="58">
        <v>1562.5</v>
      </c>
      <c r="F61" s="58">
        <v>1555.7666019999999</v>
      </c>
      <c r="G61" s="61">
        <f t="shared" si="1"/>
        <v>2.7905769253708832E-2</v>
      </c>
      <c r="H61" s="61">
        <f t="shared" si="2"/>
        <v>-2.2094230746291171E-2</v>
      </c>
      <c r="I61" s="61">
        <f t="shared" si="0"/>
        <v>0.74661337058814303</v>
      </c>
      <c r="J61" s="21"/>
    </row>
    <row r="62" spans="1:10" ht="14.25" customHeight="1" x14ac:dyDescent="0.35">
      <c r="A62" s="56">
        <v>44265</v>
      </c>
      <c r="B62" s="58">
        <v>1572</v>
      </c>
      <c r="C62" s="58">
        <v>1575</v>
      </c>
      <c r="D62" s="58">
        <v>1552.150024</v>
      </c>
      <c r="E62" s="58">
        <v>1555.75</v>
      </c>
      <c r="F62" s="58">
        <v>1549.0457759999999</v>
      </c>
      <c r="G62" s="61">
        <f t="shared" si="1"/>
        <v>-4.3293581612292896E-3</v>
      </c>
      <c r="H62" s="61">
        <f t="shared" si="2"/>
        <v>-5.4329358161229295E-2</v>
      </c>
      <c r="I62" s="61">
        <f t="shared" si="0"/>
        <v>0.65218345070410011</v>
      </c>
      <c r="J62" s="21"/>
    </row>
    <row r="63" spans="1:10" ht="14.25" customHeight="1" x14ac:dyDescent="0.35">
      <c r="A63" s="56">
        <v>44267</v>
      </c>
      <c r="B63" s="58">
        <v>1600</v>
      </c>
      <c r="C63" s="58">
        <v>1600</v>
      </c>
      <c r="D63" s="58">
        <v>1535.0500489999999</v>
      </c>
      <c r="E63" s="58">
        <v>1551.9499510000001</v>
      </c>
      <c r="F63" s="58">
        <v>1545.2620850000001</v>
      </c>
      <c r="G63" s="61">
        <f t="shared" si="1"/>
        <v>-2.4455712931535263E-3</v>
      </c>
      <c r="H63" s="61">
        <f t="shared" si="2"/>
        <v>-5.2445571293153526E-2</v>
      </c>
      <c r="I63" s="61">
        <f t="shared" si="0"/>
        <v>0.59902221772255471</v>
      </c>
      <c r="J63" s="21"/>
    </row>
    <row r="64" spans="1:10" ht="14.25" customHeight="1" x14ac:dyDescent="0.35">
      <c r="A64" s="56">
        <v>44270</v>
      </c>
      <c r="B64" s="58">
        <v>1548.400024</v>
      </c>
      <c r="C64" s="58">
        <v>1548.400024</v>
      </c>
      <c r="D64" s="58">
        <v>1515.3000489999999</v>
      </c>
      <c r="E64" s="58">
        <v>1528.650024</v>
      </c>
      <c r="F64" s="58">
        <v>1522.0625</v>
      </c>
      <c r="G64" s="61">
        <f t="shared" si="1"/>
        <v>-1.5127164513233952E-2</v>
      </c>
      <c r="H64" s="61">
        <f t="shared" si="2"/>
        <v>-6.5127164513233957E-2</v>
      </c>
      <c r="I64" s="61">
        <f t="shared" si="0"/>
        <v>0.27306514514269559</v>
      </c>
      <c r="J64" s="21"/>
    </row>
    <row r="65" spans="1:10" ht="14.25" customHeight="1" x14ac:dyDescent="0.35">
      <c r="A65" s="56">
        <v>44271</v>
      </c>
      <c r="B65" s="58">
        <v>1530.900024</v>
      </c>
      <c r="C65" s="58">
        <v>1540.400024</v>
      </c>
      <c r="D65" s="58">
        <v>1510</v>
      </c>
      <c r="E65" s="58">
        <v>1512.150024</v>
      </c>
      <c r="F65" s="58">
        <v>1505.6336670000001</v>
      </c>
      <c r="G65" s="61">
        <f t="shared" si="1"/>
        <v>-1.085251360343833E-2</v>
      </c>
      <c r="H65" s="61">
        <f t="shared" si="2"/>
        <v>-6.0852513603438331E-2</v>
      </c>
      <c r="I65" s="61">
        <f t="shared" si="0"/>
        <v>4.2236452092813064E-2</v>
      </c>
      <c r="J65" s="21"/>
    </row>
    <row r="66" spans="1:10" ht="14.25" customHeight="1" x14ac:dyDescent="0.35">
      <c r="A66" s="56">
        <v>44272</v>
      </c>
      <c r="B66" s="58">
        <v>1524.25</v>
      </c>
      <c r="C66" s="58">
        <v>1539</v>
      </c>
      <c r="D66" s="58">
        <v>1490.1999510000001</v>
      </c>
      <c r="E66" s="58">
        <v>1495.349976</v>
      </c>
      <c r="F66" s="58">
        <v>1488.9060059999999</v>
      </c>
      <c r="G66" s="61">
        <f t="shared" si="1"/>
        <v>-1.1172217952433117E-2</v>
      </c>
      <c r="H66" s="61">
        <f t="shared" si="2"/>
        <v>-6.1172217952433119E-2</v>
      </c>
      <c r="I66" s="61">
        <f t="shared" ref="I66:I129" si="3">(E66-$L$5)/SQRT($L$7)</f>
        <v>-0.19278979778690247</v>
      </c>
      <c r="J66" s="21"/>
    </row>
    <row r="67" spans="1:10" ht="14.25" customHeight="1" x14ac:dyDescent="0.35">
      <c r="A67" s="56">
        <v>44273</v>
      </c>
      <c r="B67" s="58">
        <v>1511.75</v>
      </c>
      <c r="C67" s="58">
        <v>1522.0500489999999</v>
      </c>
      <c r="D67" s="58">
        <v>1481.150024</v>
      </c>
      <c r="E67" s="58">
        <v>1491</v>
      </c>
      <c r="F67" s="58">
        <v>1484.574707</v>
      </c>
      <c r="G67" s="61">
        <f t="shared" si="1"/>
        <v>-2.9132413223298256E-3</v>
      </c>
      <c r="H67" s="61">
        <f t="shared" si="2"/>
        <v>-5.2913241322329829E-2</v>
      </c>
      <c r="I67" s="61">
        <f t="shared" si="3"/>
        <v>-0.25364429929468119</v>
      </c>
      <c r="J67" s="21"/>
    </row>
    <row r="68" spans="1:10" ht="14.25" customHeight="1" x14ac:dyDescent="0.35">
      <c r="A68" s="56">
        <v>44274</v>
      </c>
      <c r="B68" s="58">
        <v>1485</v>
      </c>
      <c r="C68" s="58">
        <v>1511.1999510000001</v>
      </c>
      <c r="D68" s="58">
        <v>1474.0500489999999</v>
      </c>
      <c r="E68" s="58">
        <v>1497.5</v>
      </c>
      <c r="F68" s="58">
        <v>1491.0467530000001</v>
      </c>
      <c r="G68" s="61">
        <f t="shared" ref="G68:G131" si="4">LN(E68/E67)</f>
        <v>4.3500152248660429E-3</v>
      </c>
      <c r="H68" s="61">
        <f t="shared" ref="H68:H131" si="5">G68-0.05</f>
        <v>-4.5649984775133962E-2</v>
      </c>
      <c r="I68" s="61">
        <f t="shared" si="3"/>
        <v>-0.16271178385078808</v>
      </c>
      <c r="J68" s="21"/>
    </row>
    <row r="69" spans="1:10" ht="14.25" customHeight="1" x14ac:dyDescent="0.35">
      <c r="A69" s="56">
        <v>44277</v>
      </c>
      <c r="B69" s="58">
        <v>1494.900024</v>
      </c>
      <c r="C69" s="58">
        <v>1494.900024</v>
      </c>
      <c r="D69" s="58">
        <v>1460.400024</v>
      </c>
      <c r="E69" s="58">
        <v>1469.150024</v>
      </c>
      <c r="F69" s="58">
        <v>1462.81897</v>
      </c>
      <c r="G69" s="61">
        <f t="shared" si="4"/>
        <v>-1.9113032413548853E-2</v>
      </c>
      <c r="H69" s="61">
        <f t="shared" si="5"/>
        <v>-6.9113032413548853E-2</v>
      </c>
      <c r="I69" s="61">
        <f t="shared" si="3"/>
        <v>-0.5593171116129414</v>
      </c>
      <c r="J69" s="21"/>
    </row>
    <row r="70" spans="1:10" ht="14.25" customHeight="1" x14ac:dyDescent="0.35">
      <c r="A70" s="56">
        <v>44278</v>
      </c>
      <c r="B70" s="58">
        <v>1470</v>
      </c>
      <c r="C70" s="58">
        <v>1507.4499510000001</v>
      </c>
      <c r="D70" s="58">
        <v>1469.099976</v>
      </c>
      <c r="E70" s="58">
        <v>1500.150024</v>
      </c>
      <c r="F70" s="58">
        <v>1493.685303</v>
      </c>
      <c r="G70" s="61">
        <f t="shared" si="4"/>
        <v>2.088110051297937E-2</v>
      </c>
      <c r="H70" s="61">
        <f t="shared" si="5"/>
        <v>-2.9118899487020632E-2</v>
      </c>
      <c r="I70" s="61">
        <f t="shared" si="3"/>
        <v>-0.12563896103437422</v>
      </c>
      <c r="J70" s="21"/>
    </row>
    <row r="71" spans="1:10" ht="14.25" customHeight="1" x14ac:dyDescent="0.35">
      <c r="A71" s="56">
        <v>44279</v>
      </c>
      <c r="B71" s="58">
        <v>1490.900024</v>
      </c>
      <c r="C71" s="58">
        <v>1506.4499510000001</v>
      </c>
      <c r="D71" s="58">
        <v>1471</v>
      </c>
      <c r="E71" s="58">
        <v>1478.8000489999999</v>
      </c>
      <c r="F71" s="58">
        <v>1472.4273679999999</v>
      </c>
      <c r="G71" s="61">
        <f t="shared" si="4"/>
        <v>-1.4334137891584239E-2</v>
      </c>
      <c r="H71" s="61">
        <f t="shared" si="5"/>
        <v>-6.4334137891584237E-2</v>
      </c>
      <c r="I71" s="61">
        <f t="shared" si="3"/>
        <v>-0.42431695048271878</v>
      </c>
      <c r="J71" s="21"/>
    </row>
    <row r="72" spans="1:10" ht="14.25" customHeight="1" x14ac:dyDescent="0.35">
      <c r="A72" s="56">
        <v>44280</v>
      </c>
      <c r="B72" s="58">
        <v>1490.1999510000001</v>
      </c>
      <c r="C72" s="58">
        <v>1495.5500489999999</v>
      </c>
      <c r="D72" s="58">
        <v>1450.25</v>
      </c>
      <c r="E72" s="58">
        <v>1463.349976</v>
      </c>
      <c r="F72" s="58">
        <v>1457.043823</v>
      </c>
      <c r="G72" s="61">
        <f t="shared" si="4"/>
        <v>-1.0502669740287766E-2</v>
      </c>
      <c r="H72" s="61">
        <f t="shared" si="5"/>
        <v>-6.0502669740287771E-2</v>
      </c>
      <c r="I72" s="61">
        <f t="shared" si="3"/>
        <v>-0.64045756612606852</v>
      </c>
      <c r="J72" s="21"/>
    </row>
    <row r="73" spans="1:10" ht="14.25" customHeight="1" x14ac:dyDescent="0.35">
      <c r="A73" s="56">
        <v>44281</v>
      </c>
      <c r="B73" s="58">
        <v>1494</v>
      </c>
      <c r="C73" s="58">
        <v>1499</v>
      </c>
      <c r="D73" s="58">
        <v>1474</v>
      </c>
      <c r="E73" s="58">
        <v>1491.3000489999999</v>
      </c>
      <c r="F73" s="58">
        <v>1484.8735349999999</v>
      </c>
      <c r="G73" s="61">
        <f t="shared" si="4"/>
        <v>1.8919944168811903E-2</v>
      </c>
      <c r="H73" s="61">
        <f t="shared" si="5"/>
        <v>-3.10800558311881E-2</v>
      </c>
      <c r="I73" s="61">
        <f t="shared" si="3"/>
        <v>-0.24944672847523203</v>
      </c>
      <c r="J73" s="21"/>
    </row>
    <row r="74" spans="1:10" ht="14.25" customHeight="1" x14ac:dyDescent="0.35">
      <c r="A74" s="56">
        <v>44285</v>
      </c>
      <c r="B74" s="58">
        <v>1506.650024</v>
      </c>
      <c r="C74" s="58">
        <v>1562.5500489999999</v>
      </c>
      <c r="D74" s="58">
        <v>1501.5500489999999</v>
      </c>
      <c r="E74" s="58">
        <v>1553.6999510000001</v>
      </c>
      <c r="F74" s="58">
        <v>1547.0045170000001</v>
      </c>
      <c r="G74" s="61">
        <f t="shared" si="4"/>
        <v>4.0990895934360533E-2</v>
      </c>
      <c r="H74" s="61">
        <f t="shared" si="5"/>
        <v>-9.00910406563947E-3</v>
      </c>
      <c r="I74" s="61">
        <f t="shared" si="3"/>
        <v>0.62350404880360288</v>
      </c>
      <c r="J74" s="21"/>
    </row>
    <row r="75" spans="1:10" ht="14.25" customHeight="1" x14ac:dyDescent="0.35">
      <c r="A75" s="56">
        <v>44286</v>
      </c>
      <c r="B75" s="58">
        <v>1548</v>
      </c>
      <c r="C75" s="58">
        <v>1548</v>
      </c>
      <c r="D75" s="58">
        <v>1488</v>
      </c>
      <c r="E75" s="58">
        <v>1493.650024</v>
      </c>
      <c r="F75" s="58">
        <v>1487.213379</v>
      </c>
      <c r="G75" s="61">
        <f t="shared" si="4"/>
        <v>-3.9416346660144909E-2</v>
      </c>
      <c r="H75" s="61">
        <f t="shared" si="5"/>
        <v>-8.9416346660144919E-2</v>
      </c>
      <c r="I75" s="61">
        <f t="shared" si="3"/>
        <v>-0.21657147647826733</v>
      </c>
      <c r="J75" s="21"/>
    </row>
    <row r="76" spans="1:10" ht="14.25" customHeight="1" x14ac:dyDescent="0.35">
      <c r="A76" s="56">
        <v>44287</v>
      </c>
      <c r="B76" s="58">
        <v>1499.400024</v>
      </c>
      <c r="C76" s="58">
        <v>1499.400024</v>
      </c>
      <c r="D76" s="58">
        <v>1465</v>
      </c>
      <c r="E76" s="58">
        <v>1486.75</v>
      </c>
      <c r="F76" s="58">
        <v>1480.343018</v>
      </c>
      <c r="G76" s="61">
        <f t="shared" si="4"/>
        <v>-4.6302753134871907E-3</v>
      </c>
      <c r="H76" s="61">
        <f t="shared" si="5"/>
        <v>-5.4630275313487194E-2</v>
      </c>
      <c r="I76" s="61">
        <f t="shared" si="3"/>
        <v>-0.31310017477722668</v>
      </c>
      <c r="J76" s="21"/>
    </row>
    <row r="77" spans="1:10" ht="14.25" customHeight="1" x14ac:dyDescent="0.35">
      <c r="A77" s="56">
        <v>44291</v>
      </c>
      <c r="B77" s="58">
        <v>1480</v>
      </c>
      <c r="C77" s="58">
        <v>1485</v>
      </c>
      <c r="D77" s="58">
        <v>1431</v>
      </c>
      <c r="E77" s="58">
        <v>1449.599976</v>
      </c>
      <c r="F77" s="58">
        <v>1443.353149</v>
      </c>
      <c r="G77" s="61">
        <f t="shared" si="4"/>
        <v>-2.5304889854279689E-2</v>
      </c>
      <c r="H77" s="61">
        <f t="shared" si="5"/>
        <v>-7.5304889854279689E-2</v>
      </c>
      <c r="I77" s="61">
        <f t="shared" si="3"/>
        <v>-0.83281481033430393</v>
      </c>
      <c r="J77" s="21"/>
    </row>
    <row r="78" spans="1:10" ht="14.25" customHeight="1" x14ac:dyDescent="0.35">
      <c r="A78" s="56">
        <v>44292</v>
      </c>
      <c r="B78" s="58">
        <v>1460</v>
      </c>
      <c r="C78" s="58">
        <v>1462.650024</v>
      </c>
      <c r="D78" s="58">
        <v>1432.650024</v>
      </c>
      <c r="E78" s="58">
        <v>1440.25</v>
      </c>
      <c r="F78" s="58">
        <v>1434.043457</v>
      </c>
      <c r="G78" s="61">
        <f t="shared" si="4"/>
        <v>-6.4709301199308801E-3</v>
      </c>
      <c r="H78" s="61">
        <f t="shared" si="5"/>
        <v>-5.647093011993088E-2</v>
      </c>
      <c r="I78" s="61">
        <f t="shared" si="3"/>
        <v>-0.96361740064507739</v>
      </c>
      <c r="J78" s="21"/>
    </row>
    <row r="79" spans="1:10" ht="14.25" customHeight="1" x14ac:dyDescent="0.35">
      <c r="A79" s="56">
        <v>44293</v>
      </c>
      <c r="B79" s="58">
        <v>1439.3000489999999</v>
      </c>
      <c r="C79" s="58">
        <v>1456.6999510000001</v>
      </c>
      <c r="D79" s="58">
        <v>1421.5500489999999</v>
      </c>
      <c r="E79" s="58">
        <v>1447.1999510000001</v>
      </c>
      <c r="F79" s="58">
        <v>1440.963501</v>
      </c>
      <c r="G79" s="61">
        <f t="shared" si="4"/>
        <v>4.8139116101069178E-3</v>
      </c>
      <c r="H79" s="61">
        <f t="shared" si="5"/>
        <v>-4.5186088389893082E-2</v>
      </c>
      <c r="I79" s="61">
        <f t="shared" si="3"/>
        <v>-0.86639024270018428</v>
      </c>
      <c r="J79" s="21"/>
    </row>
    <row r="80" spans="1:10" ht="14.25" customHeight="1" x14ac:dyDescent="0.35">
      <c r="A80" s="56">
        <v>44294</v>
      </c>
      <c r="B80" s="58">
        <v>1453</v>
      </c>
      <c r="C80" s="58">
        <v>1460.900024</v>
      </c>
      <c r="D80" s="58">
        <v>1430.5</v>
      </c>
      <c r="E80" s="58">
        <v>1432.8000489999999</v>
      </c>
      <c r="F80" s="58">
        <v>1426.6256100000001</v>
      </c>
      <c r="G80" s="61">
        <f t="shared" si="4"/>
        <v>-1.0000015277326446E-2</v>
      </c>
      <c r="H80" s="61">
        <f t="shared" si="5"/>
        <v>-6.000001527732645E-2</v>
      </c>
      <c r="I80" s="61">
        <f t="shared" si="3"/>
        <v>-1.06783936747027</v>
      </c>
      <c r="J80" s="21"/>
    </row>
    <row r="81" spans="1:10" ht="14.25" customHeight="1" x14ac:dyDescent="0.35">
      <c r="A81" s="56">
        <v>44295</v>
      </c>
      <c r="B81" s="58">
        <v>1426</v>
      </c>
      <c r="C81" s="58">
        <v>1432.8000489999999</v>
      </c>
      <c r="D81" s="58">
        <v>1415.099976</v>
      </c>
      <c r="E81" s="58">
        <v>1421.75</v>
      </c>
      <c r="F81" s="58">
        <v>1415.623169</v>
      </c>
      <c r="G81" s="61">
        <f t="shared" si="4"/>
        <v>-7.7420987583639422E-3</v>
      </c>
      <c r="H81" s="61">
        <f t="shared" si="5"/>
        <v>-5.7742098758363947E-2</v>
      </c>
      <c r="I81" s="61">
        <f t="shared" si="3"/>
        <v>-1.2224253292161578</v>
      </c>
      <c r="J81" s="21"/>
    </row>
    <row r="82" spans="1:10" ht="14.25" customHeight="1" x14ac:dyDescent="0.35">
      <c r="A82" s="56">
        <v>44298</v>
      </c>
      <c r="B82" s="58">
        <v>1393</v>
      </c>
      <c r="C82" s="58">
        <v>1399</v>
      </c>
      <c r="D82" s="58">
        <v>1353</v>
      </c>
      <c r="E82" s="58">
        <v>1367.0500489999999</v>
      </c>
      <c r="F82" s="58">
        <v>1361.158936</v>
      </c>
      <c r="G82" s="61">
        <f t="shared" si="4"/>
        <v>-3.9233337843487565E-2</v>
      </c>
      <c r="H82" s="61">
        <f t="shared" si="5"/>
        <v>-8.9233337843487567E-2</v>
      </c>
      <c r="I82" s="61">
        <f t="shared" si="3"/>
        <v>-1.9876567352296504</v>
      </c>
      <c r="J82" s="21"/>
    </row>
    <row r="83" spans="1:10" ht="14.25" customHeight="1" x14ac:dyDescent="0.35">
      <c r="A83" s="56">
        <v>44299</v>
      </c>
      <c r="B83" s="58">
        <v>1368</v>
      </c>
      <c r="C83" s="58">
        <v>1406.4499510000001</v>
      </c>
      <c r="D83" s="58">
        <v>1361</v>
      </c>
      <c r="E83" s="58">
        <v>1400.349976</v>
      </c>
      <c r="F83" s="58">
        <v>1394.3154300000001</v>
      </c>
      <c r="G83" s="61">
        <f t="shared" si="4"/>
        <v>2.4067018876563265E-2</v>
      </c>
      <c r="H83" s="61">
        <f t="shared" si="5"/>
        <v>-2.5932981123436737E-2</v>
      </c>
      <c r="I83" s="61">
        <f t="shared" si="3"/>
        <v>-1.5218034850438018</v>
      </c>
      <c r="J83" s="21"/>
    </row>
    <row r="84" spans="1:10" ht="14.25" customHeight="1" x14ac:dyDescent="0.35">
      <c r="A84" s="56">
        <v>44301</v>
      </c>
      <c r="B84" s="58">
        <v>1405</v>
      </c>
      <c r="C84" s="58">
        <v>1436.6999510000001</v>
      </c>
      <c r="D84" s="58">
        <v>1391</v>
      </c>
      <c r="E84" s="58">
        <v>1430.099976</v>
      </c>
      <c r="F84" s="58">
        <v>1423.937134</v>
      </c>
      <c r="G84" s="61">
        <f t="shared" si="4"/>
        <v>2.1022166876861637E-2</v>
      </c>
      <c r="H84" s="61">
        <f t="shared" si="5"/>
        <v>-2.8977833123138366E-2</v>
      </c>
      <c r="I84" s="61">
        <f t="shared" si="3"/>
        <v>-1.1056123566659832</v>
      </c>
      <c r="J84" s="21"/>
    </row>
    <row r="85" spans="1:10" ht="14.25" customHeight="1" x14ac:dyDescent="0.35">
      <c r="A85" s="56">
        <v>44302</v>
      </c>
      <c r="B85" s="58">
        <v>1434.9499510000001</v>
      </c>
      <c r="C85" s="58">
        <v>1445</v>
      </c>
      <c r="D85" s="58">
        <v>1423.5</v>
      </c>
      <c r="E85" s="58">
        <v>1428.650024</v>
      </c>
      <c r="F85" s="58">
        <v>1422.493408</v>
      </c>
      <c r="G85" s="61">
        <f t="shared" si="4"/>
        <v>-1.0143958893454623E-3</v>
      </c>
      <c r="H85" s="61">
        <f t="shared" si="5"/>
        <v>-5.1014395889345462E-2</v>
      </c>
      <c r="I85" s="61">
        <f t="shared" si="3"/>
        <v>-1.1258966309171985</v>
      </c>
      <c r="J85" s="21"/>
    </row>
    <row r="86" spans="1:10" ht="14.25" customHeight="1" x14ac:dyDescent="0.35">
      <c r="A86" s="56">
        <v>44305</v>
      </c>
      <c r="B86" s="58">
        <v>1390</v>
      </c>
      <c r="C86" s="58">
        <v>1417.6999510000001</v>
      </c>
      <c r="D86" s="58">
        <v>1372.3000489999999</v>
      </c>
      <c r="E86" s="58">
        <v>1412.400024</v>
      </c>
      <c r="F86" s="58">
        <v>1406.3134769999999</v>
      </c>
      <c r="G86" s="61">
        <f t="shared" si="4"/>
        <v>-1.1439557160916195E-2</v>
      </c>
      <c r="H86" s="61">
        <f t="shared" si="5"/>
        <v>-6.1439557160916196E-2</v>
      </c>
      <c r="I86" s="61">
        <f t="shared" si="3"/>
        <v>-1.3532279195269312</v>
      </c>
      <c r="J86" s="21"/>
    </row>
    <row r="87" spans="1:10" ht="14.25" customHeight="1" x14ac:dyDescent="0.35">
      <c r="A87" s="56">
        <v>44306</v>
      </c>
      <c r="B87" s="58">
        <v>1425</v>
      </c>
      <c r="C87" s="58">
        <v>1426.400024</v>
      </c>
      <c r="D87" s="58">
        <v>1383.9499510000001</v>
      </c>
      <c r="E87" s="58">
        <v>1391.400024</v>
      </c>
      <c r="F87" s="58">
        <v>1385.4039310000001</v>
      </c>
      <c r="G87" s="61">
        <f t="shared" si="4"/>
        <v>-1.4979950308229644E-2</v>
      </c>
      <c r="H87" s="61">
        <f t="shared" si="5"/>
        <v>-6.4979950308229645E-2</v>
      </c>
      <c r="I87" s="61">
        <f t="shared" si="3"/>
        <v>-1.6470098924995089</v>
      </c>
      <c r="J87" s="21"/>
    </row>
    <row r="88" spans="1:10" ht="14.25" customHeight="1" x14ac:dyDescent="0.35">
      <c r="A88" s="56">
        <v>44308</v>
      </c>
      <c r="B88" s="58">
        <v>1380</v>
      </c>
      <c r="C88" s="58">
        <v>1426.8000489999999</v>
      </c>
      <c r="D88" s="58">
        <v>1371.0500489999999</v>
      </c>
      <c r="E88" s="58">
        <v>1422.5</v>
      </c>
      <c r="F88" s="58">
        <v>1416.369995</v>
      </c>
      <c r="G88" s="61">
        <f t="shared" si="4"/>
        <v>2.2105435262130935E-2</v>
      </c>
      <c r="H88" s="61">
        <f t="shared" si="5"/>
        <v>-2.7894564737869068E-2</v>
      </c>
      <c r="I88" s="61">
        <f t="shared" si="3"/>
        <v>-1.2119331158957085</v>
      </c>
      <c r="J88" s="21"/>
    </row>
    <row r="89" spans="1:10" ht="14.25" customHeight="1" x14ac:dyDescent="0.35">
      <c r="A89" s="56">
        <v>44309</v>
      </c>
      <c r="B89" s="58">
        <v>1409</v>
      </c>
      <c r="C89" s="58">
        <v>1434.599976</v>
      </c>
      <c r="D89" s="58">
        <v>1400.1999510000001</v>
      </c>
      <c r="E89" s="58">
        <v>1414.150024</v>
      </c>
      <c r="F89" s="58">
        <v>1408.055908</v>
      </c>
      <c r="G89" s="61">
        <f t="shared" si="4"/>
        <v>-5.8872261621687729E-3</v>
      </c>
      <c r="H89" s="61">
        <f t="shared" si="5"/>
        <v>-5.5887226162168777E-2</v>
      </c>
      <c r="I89" s="61">
        <f t="shared" si="3"/>
        <v>-1.328746088445883</v>
      </c>
      <c r="J89" s="21"/>
    </row>
    <row r="90" spans="1:10" ht="14.25" customHeight="1" x14ac:dyDescent="0.35">
      <c r="A90" s="56">
        <v>44312</v>
      </c>
      <c r="B90" s="58">
        <v>1413</v>
      </c>
      <c r="C90" s="58">
        <v>1429</v>
      </c>
      <c r="D90" s="58">
        <v>1402.75</v>
      </c>
      <c r="E90" s="58">
        <v>1404.8000489999999</v>
      </c>
      <c r="F90" s="58">
        <v>1398.746216</v>
      </c>
      <c r="G90" s="61">
        <f t="shared" si="4"/>
        <v>-6.6336820770556354E-3</v>
      </c>
      <c r="H90" s="61">
        <f t="shared" si="5"/>
        <v>-5.6633682077055637E-2</v>
      </c>
      <c r="I90" s="61">
        <f t="shared" si="3"/>
        <v>-1.4595486647670404</v>
      </c>
      <c r="J90" s="21"/>
    </row>
    <row r="91" spans="1:10" ht="14.25" customHeight="1" x14ac:dyDescent="0.35">
      <c r="A91" s="56">
        <v>44313</v>
      </c>
      <c r="B91" s="58">
        <v>1407.25</v>
      </c>
      <c r="C91" s="58">
        <v>1442</v>
      </c>
      <c r="D91" s="58">
        <v>1404.8000489999999</v>
      </c>
      <c r="E91" s="58">
        <v>1438.6999510000001</v>
      </c>
      <c r="F91" s="58">
        <v>1432.5001219999999</v>
      </c>
      <c r="G91" s="61">
        <f t="shared" si="4"/>
        <v>2.3844915223200105E-2</v>
      </c>
      <c r="H91" s="61">
        <f t="shared" si="5"/>
        <v>-2.6155084776799897E-2</v>
      </c>
      <c r="I91" s="61">
        <f t="shared" si="3"/>
        <v>-0.98530199366527527</v>
      </c>
      <c r="J91" s="21"/>
    </row>
    <row r="92" spans="1:10" ht="14.25" customHeight="1" x14ac:dyDescent="0.35">
      <c r="A92" s="56">
        <v>44314</v>
      </c>
      <c r="B92" s="58">
        <v>1436.25</v>
      </c>
      <c r="C92" s="58">
        <v>1479</v>
      </c>
      <c r="D92" s="58">
        <v>1431</v>
      </c>
      <c r="E92" s="58">
        <v>1476.8000489999999</v>
      </c>
      <c r="F92" s="58">
        <v>1470.4360349999999</v>
      </c>
      <c r="G92" s="61">
        <f t="shared" si="4"/>
        <v>2.6137723943973647E-2</v>
      </c>
      <c r="H92" s="61">
        <f t="shared" si="5"/>
        <v>-2.3862276056026355E-2</v>
      </c>
      <c r="I92" s="61">
        <f t="shared" si="3"/>
        <v>-0.45229618600391663</v>
      </c>
      <c r="J92" s="21"/>
    </row>
    <row r="93" spans="1:10" ht="14.25" customHeight="1" x14ac:dyDescent="0.35">
      <c r="A93" s="56">
        <v>44315</v>
      </c>
      <c r="B93" s="58">
        <v>1486.1999510000001</v>
      </c>
      <c r="C93" s="58">
        <v>1503.650024</v>
      </c>
      <c r="D93" s="58">
        <v>1461</v>
      </c>
      <c r="E93" s="58">
        <v>1472.5</v>
      </c>
      <c r="F93" s="58">
        <v>1466.154419</v>
      </c>
      <c r="G93" s="61">
        <f t="shared" si="4"/>
        <v>-2.9159814026937093E-3</v>
      </c>
      <c r="H93" s="61">
        <f t="shared" si="5"/>
        <v>-5.2915981402693713E-2</v>
      </c>
      <c r="I93" s="61">
        <f t="shared" si="3"/>
        <v>-0.51245222786576161</v>
      </c>
      <c r="J93" s="21"/>
    </row>
    <row r="94" spans="1:10" ht="14.25" customHeight="1" x14ac:dyDescent="0.35">
      <c r="A94" s="56">
        <v>44316</v>
      </c>
      <c r="B94" s="58">
        <v>1445</v>
      </c>
      <c r="C94" s="58">
        <v>1453.8000489999999</v>
      </c>
      <c r="D94" s="58">
        <v>1407.5</v>
      </c>
      <c r="E94" s="58">
        <v>1412.3000489999999</v>
      </c>
      <c r="F94" s="58">
        <v>1406.2139890000001</v>
      </c>
      <c r="G94" s="61">
        <f t="shared" si="4"/>
        <v>-4.1742020755546151E-2</v>
      </c>
      <c r="H94" s="61">
        <f t="shared" si="5"/>
        <v>-9.1742020755546161E-2</v>
      </c>
      <c r="I94" s="61">
        <f t="shared" si="3"/>
        <v>-1.3546265315625483</v>
      </c>
      <c r="J94" s="21"/>
    </row>
    <row r="95" spans="1:10" ht="14.25" customHeight="1" x14ac:dyDescent="0.35">
      <c r="A95" s="56">
        <v>44319</v>
      </c>
      <c r="B95" s="58">
        <v>1393</v>
      </c>
      <c r="C95" s="58">
        <v>1421.900024</v>
      </c>
      <c r="D95" s="58">
        <v>1377.3000489999999</v>
      </c>
      <c r="E95" s="58">
        <v>1414.4499510000001</v>
      </c>
      <c r="F95" s="58">
        <v>1408.3546140000001</v>
      </c>
      <c r="G95" s="61">
        <f t="shared" si="4"/>
        <v>1.5211125246549558E-3</v>
      </c>
      <c r="H95" s="61">
        <f t="shared" si="5"/>
        <v>-4.8478887475345046E-2</v>
      </c>
      <c r="I95" s="61">
        <f t="shared" si="3"/>
        <v>-1.3245502243597995</v>
      </c>
      <c r="J95" s="21"/>
    </row>
    <row r="96" spans="1:10" ht="14.25" customHeight="1" x14ac:dyDescent="0.35">
      <c r="A96" s="56">
        <v>44320</v>
      </c>
      <c r="B96" s="58">
        <v>1409.9499510000001</v>
      </c>
      <c r="C96" s="58">
        <v>1423</v>
      </c>
      <c r="D96" s="58">
        <v>1383.3000489999999</v>
      </c>
      <c r="E96" s="58">
        <v>1388.349976</v>
      </c>
      <c r="F96" s="58">
        <v>1382.3670649999999</v>
      </c>
      <c r="G96" s="61">
        <f t="shared" si="4"/>
        <v>-1.8624753918860773E-2</v>
      </c>
      <c r="H96" s="61">
        <f t="shared" si="5"/>
        <v>-6.8624753918860776E-2</v>
      </c>
      <c r="I96" s="61">
        <f t="shared" si="3"/>
        <v>-1.6896788981709889</v>
      </c>
      <c r="J96" s="21"/>
    </row>
    <row r="97" spans="1:10" ht="14.25" customHeight="1" x14ac:dyDescent="0.35">
      <c r="A97" s="56">
        <v>44321</v>
      </c>
      <c r="B97" s="58">
        <v>1401</v>
      </c>
      <c r="C97" s="58">
        <v>1409.599976</v>
      </c>
      <c r="D97" s="58">
        <v>1381.6999510000001</v>
      </c>
      <c r="E97" s="58">
        <v>1402.599976</v>
      </c>
      <c r="F97" s="58">
        <v>1396.555664</v>
      </c>
      <c r="G97" s="61">
        <f t="shared" si="4"/>
        <v>1.0211665615740786E-2</v>
      </c>
      <c r="H97" s="61">
        <f t="shared" si="5"/>
        <v>-3.9788334384259216E-2</v>
      </c>
      <c r="I97" s="61">
        <f t="shared" si="3"/>
        <v>-1.4903268450824541</v>
      </c>
      <c r="J97" s="21"/>
    </row>
    <row r="98" spans="1:10" ht="14.25" customHeight="1" x14ac:dyDescent="0.35">
      <c r="A98" s="56">
        <v>44322</v>
      </c>
      <c r="B98" s="58">
        <v>1407.599976</v>
      </c>
      <c r="C98" s="58">
        <v>1410.8000489999999</v>
      </c>
      <c r="D98" s="58">
        <v>1395</v>
      </c>
      <c r="E98" s="58">
        <v>1400.900024</v>
      </c>
      <c r="F98" s="58">
        <v>1394.8630370000001</v>
      </c>
      <c r="G98" s="61">
        <f t="shared" si="4"/>
        <v>-1.2127356578185723E-3</v>
      </c>
      <c r="H98" s="61">
        <f t="shared" si="5"/>
        <v>-5.1212735657818573E-2</v>
      </c>
      <c r="I98" s="61">
        <f t="shared" si="3"/>
        <v>-1.514108523773819</v>
      </c>
      <c r="J98" s="21"/>
    </row>
    <row r="99" spans="1:10" ht="14.25" customHeight="1" x14ac:dyDescent="0.35">
      <c r="A99" s="56">
        <v>44323</v>
      </c>
      <c r="B99" s="58">
        <v>1412.9499510000001</v>
      </c>
      <c r="C99" s="58">
        <v>1424.9499510000001</v>
      </c>
      <c r="D99" s="58">
        <v>1410.25</v>
      </c>
      <c r="E99" s="58">
        <v>1414.75</v>
      </c>
      <c r="F99" s="58">
        <v>1408.6533199999999</v>
      </c>
      <c r="G99" s="61">
        <f t="shared" si="4"/>
        <v>9.8379326887213878E-3</v>
      </c>
      <c r="H99" s="61">
        <f t="shared" si="5"/>
        <v>-4.0162067311278617E-2</v>
      </c>
      <c r="I99" s="61">
        <f t="shared" si="3"/>
        <v>-1.3203526535403503</v>
      </c>
      <c r="J99" s="21"/>
    </row>
    <row r="100" spans="1:10" ht="14.25" customHeight="1" x14ac:dyDescent="0.35">
      <c r="A100" s="56">
        <v>44326</v>
      </c>
      <c r="B100" s="58">
        <v>1427</v>
      </c>
      <c r="C100" s="58">
        <v>1430</v>
      </c>
      <c r="D100" s="58">
        <v>1412.8000489999999</v>
      </c>
      <c r="E100" s="58">
        <v>1419.849976</v>
      </c>
      <c r="F100" s="58">
        <v>1413.731323</v>
      </c>
      <c r="G100" s="61">
        <f t="shared" si="4"/>
        <v>3.5983782870190537E-3</v>
      </c>
      <c r="H100" s="61">
        <f t="shared" si="5"/>
        <v>-4.6401621712980949E-2</v>
      </c>
      <c r="I100" s="61">
        <f t="shared" si="3"/>
        <v>-1.2490059387121224</v>
      </c>
      <c r="J100" s="21"/>
    </row>
    <row r="101" spans="1:10" ht="14.25" customHeight="1" x14ac:dyDescent="0.35">
      <c r="A101" s="56">
        <v>44327</v>
      </c>
      <c r="B101" s="58">
        <v>1396</v>
      </c>
      <c r="C101" s="58">
        <v>1424.1999510000001</v>
      </c>
      <c r="D101" s="58">
        <v>1395.0500489999999</v>
      </c>
      <c r="E101" s="58">
        <v>1403.5500489999999</v>
      </c>
      <c r="F101" s="58">
        <v>1397.5017089999999</v>
      </c>
      <c r="G101" s="61">
        <f t="shared" si="4"/>
        <v>-1.1546439008146787E-2</v>
      </c>
      <c r="H101" s="61">
        <f t="shared" si="5"/>
        <v>-6.154643900814679E-2</v>
      </c>
      <c r="I101" s="61">
        <f t="shared" si="3"/>
        <v>-1.477035686967789</v>
      </c>
      <c r="J101" s="21"/>
    </row>
    <row r="102" spans="1:10" ht="14.25" customHeight="1" x14ac:dyDescent="0.35">
      <c r="A102" s="56">
        <v>44328</v>
      </c>
      <c r="B102" s="58">
        <v>1399.75</v>
      </c>
      <c r="C102" s="58">
        <v>1408.599976</v>
      </c>
      <c r="D102" s="58">
        <v>1388.849976</v>
      </c>
      <c r="E102" s="58">
        <v>1399.5</v>
      </c>
      <c r="F102" s="58">
        <v>1393.469116</v>
      </c>
      <c r="G102" s="61">
        <f t="shared" si="4"/>
        <v>-2.8897463459972334E-3</v>
      </c>
      <c r="H102" s="61">
        <f t="shared" si="5"/>
        <v>-5.2889746345997239E-2</v>
      </c>
      <c r="I102" s="61">
        <f t="shared" si="3"/>
        <v>-1.5336943243894843</v>
      </c>
      <c r="J102" s="21"/>
    </row>
    <row r="103" spans="1:10" ht="14.25" customHeight="1" x14ac:dyDescent="0.35">
      <c r="A103" s="56">
        <v>44330</v>
      </c>
      <c r="B103" s="58">
        <v>1394.349976</v>
      </c>
      <c r="C103" s="58">
        <v>1398.900024</v>
      </c>
      <c r="D103" s="58">
        <v>1382.349976</v>
      </c>
      <c r="E103" s="58">
        <v>1386.849976</v>
      </c>
      <c r="F103" s="58">
        <v>1380.8735349999999</v>
      </c>
      <c r="G103" s="61">
        <f t="shared" si="4"/>
        <v>-9.080058874427031E-3</v>
      </c>
      <c r="H103" s="61">
        <f t="shared" si="5"/>
        <v>-5.9080058874427036E-2</v>
      </c>
      <c r="I103" s="61">
        <f t="shared" si="3"/>
        <v>-1.7106633248118874</v>
      </c>
      <c r="J103" s="21"/>
    </row>
    <row r="104" spans="1:10" ht="14.25" customHeight="1" x14ac:dyDescent="0.35">
      <c r="A104" s="56">
        <v>44333</v>
      </c>
      <c r="B104" s="58">
        <v>1395.150024</v>
      </c>
      <c r="C104" s="58">
        <v>1442.599976</v>
      </c>
      <c r="D104" s="58">
        <v>1381.3000489999999</v>
      </c>
      <c r="E104" s="58">
        <v>1440.25</v>
      </c>
      <c r="F104" s="58">
        <v>1434.043457</v>
      </c>
      <c r="G104" s="61">
        <f t="shared" si="4"/>
        <v>3.7781738531411292E-2</v>
      </c>
      <c r="H104" s="61">
        <f t="shared" si="5"/>
        <v>-1.2218261468588711E-2</v>
      </c>
      <c r="I104" s="61">
        <f t="shared" si="3"/>
        <v>-0.96361740064507739</v>
      </c>
      <c r="J104" s="21"/>
    </row>
    <row r="105" spans="1:10" ht="14.25" customHeight="1" x14ac:dyDescent="0.35">
      <c r="A105" s="56">
        <v>44334</v>
      </c>
      <c r="B105" s="58">
        <v>1458.9499510000001</v>
      </c>
      <c r="C105" s="58">
        <v>1482.75</v>
      </c>
      <c r="D105" s="58">
        <v>1455</v>
      </c>
      <c r="E105" s="58">
        <v>1476.6999510000001</v>
      </c>
      <c r="F105" s="58">
        <v>1470.3363039999999</v>
      </c>
      <c r="G105" s="61">
        <f t="shared" si="4"/>
        <v>2.4993125685140061E-2</v>
      </c>
      <c r="H105" s="61">
        <f t="shared" si="5"/>
        <v>-2.5006874314859942E-2</v>
      </c>
      <c r="I105" s="61">
        <f t="shared" si="3"/>
        <v>-0.45369651876251554</v>
      </c>
      <c r="J105" s="21"/>
    </row>
    <row r="106" spans="1:10" ht="14.25" customHeight="1" x14ac:dyDescent="0.35">
      <c r="A106" s="56">
        <v>44335</v>
      </c>
      <c r="B106" s="58">
        <v>1470.1999510000001</v>
      </c>
      <c r="C106" s="58">
        <v>1478.849976</v>
      </c>
      <c r="D106" s="58">
        <v>1452.5500489999999</v>
      </c>
      <c r="E106" s="58">
        <v>1458.1999510000001</v>
      </c>
      <c r="F106" s="58">
        <v>1451.9160159999999</v>
      </c>
      <c r="G106" s="61">
        <f t="shared" si="4"/>
        <v>-1.2607070528375437E-2</v>
      </c>
      <c r="H106" s="61">
        <f t="shared" si="5"/>
        <v>-6.2607070528375441E-2</v>
      </c>
      <c r="I106" s="61">
        <f t="shared" si="3"/>
        <v>-0.71250444733359586</v>
      </c>
      <c r="J106" s="21"/>
    </row>
    <row r="107" spans="1:10" ht="14.25" customHeight="1" x14ac:dyDescent="0.35">
      <c r="A107" s="56">
        <v>44336</v>
      </c>
      <c r="B107" s="58">
        <v>1458.349976</v>
      </c>
      <c r="C107" s="58">
        <v>1465.900024</v>
      </c>
      <c r="D107" s="58">
        <v>1428.5</v>
      </c>
      <c r="E107" s="58">
        <v>1432.8000489999999</v>
      </c>
      <c r="F107" s="58">
        <v>1426.6256100000001</v>
      </c>
      <c r="G107" s="61">
        <f t="shared" si="4"/>
        <v>-1.7572158823984132E-2</v>
      </c>
      <c r="H107" s="61">
        <f t="shared" si="5"/>
        <v>-6.7572158823984138E-2</v>
      </c>
      <c r="I107" s="61">
        <f t="shared" si="3"/>
        <v>-1.06783936747027</v>
      </c>
      <c r="J107" s="21"/>
    </row>
    <row r="108" spans="1:10" ht="14.25" customHeight="1" x14ac:dyDescent="0.35">
      <c r="A108" s="56">
        <v>44337</v>
      </c>
      <c r="B108" s="58">
        <v>1443</v>
      </c>
      <c r="C108" s="58">
        <v>1501.900024</v>
      </c>
      <c r="D108" s="58">
        <v>1443</v>
      </c>
      <c r="E108" s="58">
        <v>1497.3000489999999</v>
      </c>
      <c r="F108" s="58">
        <v>1490.8476559999999</v>
      </c>
      <c r="G108" s="61">
        <f t="shared" si="4"/>
        <v>4.4032912923972385E-2</v>
      </c>
      <c r="H108" s="61">
        <f t="shared" si="5"/>
        <v>-5.9670870760276176E-3</v>
      </c>
      <c r="I108" s="61">
        <f t="shared" si="3"/>
        <v>-0.16550902191163838</v>
      </c>
      <c r="J108" s="21"/>
    </row>
    <row r="109" spans="1:10" ht="14.25" customHeight="1" x14ac:dyDescent="0.35">
      <c r="A109" s="56">
        <v>44340</v>
      </c>
      <c r="B109" s="58">
        <v>1503.25</v>
      </c>
      <c r="C109" s="58">
        <v>1520.4499510000001</v>
      </c>
      <c r="D109" s="58">
        <v>1498.5</v>
      </c>
      <c r="E109" s="58">
        <v>1509.9499510000001</v>
      </c>
      <c r="F109" s="58">
        <v>1503.4429929999999</v>
      </c>
      <c r="G109" s="61">
        <f t="shared" si="4"/>
        <v>8.4129863573034497E-3</v>
      </c>
      <c r="H109" s="61">
        <f t="shared" si="5"/>
        <v>-4.1587013642696555E-2</v>
      </c>
      <c r="I109" s="61">
        <f t="shared" si="3"/>
        <v>1.145827177739922E-2</v>
      </c>
      <c r="J109" s="21"/>
    </row>
    <row r="110" spans="1:10" ht="14.25" customHeight="1" x14ac:dyDescent="0.35">
      <c r="A110" s="56">
        <v>44341</v>
      </c>
      <c r="B110" s="58">
        <v>1510.5</v>
      </c>
      <c r="C110" s="58">
        <v>1513.75</v>
      </c>
      <c r="D110" s="58">
        <v>1470.5</v>
      </c>
      <c r="E110" s="58">
        <v>1478.9499510000001</v>
      </c>
      <c r="F110" s="58">
        <v>1472.5766599999999</v>
      </c>
      <c r="G110" s="61">
        <f t="shared" si="4"/>
        <v>-2.0744161844918656E-2</v>
      </c>
      <c r="H110" s="61">
        <f t="shared" si="5"/>
        <v>-7.0744161844918663E-2</v>
      </c>
      <c r="I110" s="61">
        <f t="shared" si="3"/>
        <v>-0.4222198788011679</v>
      </c>
      <c r="J110" s="21"/>
    </row>
    <row r="111" spans="1:10" ht="14.25" customHeight="1" x14ac:dyDescent="0.35">
      <c r="A111" s="56">
        <v>44342</v>
      </c>
      <c r="B111" s="58">
        <v>1480</v>
      </c>
      <c r="C111" s="58">
        <v>1487</v>
      </c>
      <c r="D111" s="58">
        <v>1470</v>
      </c>
      <c r="E111" s="58">
        <v>1477.0500489999999</v>
      </c>
      <c r="F111" s="58">
        <v>1470.684937</v>
      </c>
      <c r="G111" s="61">
        <f t="shared" si="4"/>
        <v>-1.2854548454774718E-3</v>
      </c>
      <c r="H111" s="61">
        <f t="shared" si="5"/>
        <v>-5.1285454845477474E-2</v>
      </c>
      <c r="I111" s="61">
        <f t="shared" si="3"/>
        <v>-0.4487987815637669</v>
      </c>
      <c r="J111" s="21"/>
    </row>
    <row r="112" spans="1:10" ht="14.25" customHeight="1" x14ac:dyDescent="0.35">
      <c r="A112" s="56">
        <v>44343</v>
      </c>
      <c r="B112" s="58">
        <v>1473.099976</v>
      </c>
      <c r="C112" s="58">
        <v>1489</v>
      </c>
      <c r="D112" s="58">
        <v>1462.4499510000001</v>
      </c>
      <c r="E112" s="58">
        <v>1482.650024</v>
      </c>
      <c r="F112" s="58">
        <v>1476.2607419999999</v>
      </c>
      <c r="G112" s="61">
        <f t="shared" si="4"/>
        <v>3.784154843013456E-3</v>
      </c>
      <c r="H112" s="61">
        <f t="shared" si="5"/>
        <v>-4.6215845156986547E-2</v>
      </c>
      <c r="I112" s="61">
        <f t="shared" si="3"/>
        <v>-0.37045727184485566</v>
      </c>
      <c r="J112" s="21"/>
    </row>
    <row r="113" spans="1:10" ht="14.25" customHeight="1" x14ac:dyDescent="0.35">
      <c r="A113" s="56">
        <v>44344</v>
      </c>
      <c r="B113" s="58">
        <v>1490.900024</v>
      </c>
      <c r="C113" s="58">
        <v>1513</v>
      </c>
      <c r="D113" s="58">
        <v>1478.75</v>
      </c>
      <c r="E113" s="58">
        <v>1503.4499510000001</v>
      </c>
      <c r="F113" s="58">
        <v>1496.9710689999999</v>
      </c>
      <c r="G113" s="61">
        <f t="shared" si="4"/>
        <v>1.3931391168112749E-2</v>
      </c>
      <c r="H113" s="61">
        <f t="shared" si="5"/>
        <v>-3.6068608831887256E-2</v>
      </c>
      <c r="I113" s="61">
        <f t="shared" si="3"/>
        <v>-7.9474243666493888E-2</v>
      </c>
      <c r="J113" s="21"/>
    </row>
    <row r="114" spans="1:10" ht="14.25" customHeight="1" x14ac:dyDescent="0.35">
      <c r="A114" s="56">
        <v>44347</v>
      </c>
      <c r="B114" s="58">
        <v>1500</v>
      </c>
      <c r="C114" s="58">
        <v>1519.5</v>
      </c>
      <c r="D114" s="58">
        <v>1487.5</v>
      </c>
      <c r="E114" s="58">
        <v>1515.849976</v>
      </c>
      <c r="F114" s="58">
        <v>1509.3176269999999</v>
      </c>
      <c r="G114" s="61">
        <f t="shared" si="4"/>
        <v>8.2138873359689762E-3</v>
      </c>
      <c r="H114" s="61">
        <f t="shared" si="5"/>
        <v>-4.1786112664031025E-2</v>
      </c>
      <c r="I114" s="61">
        <f t="shared" si="3"/>
        <v>9.3997366305375779E-2</v>
      </c>
      <c r="J114" s="21"/>
    </row>
    <row r="115" spans="1:10" ht="14.25" customHeight="1" x14ac:dyDescent="0.35">
      <c r="A115" s="56">
        <v>44348</v>
      </c>
      <c r="B115" s="58">
        <v>1520.3000489999999</v>
      </c>
      <c r="C115" s="58">
        <v>1527</v>
      </c>
      <c r="D115" s="58">
        <v>1507.25</v>
      </c>
      <c r="E115" s="58">
        <v>1511.6999510000001</v>
      </c>
      <c r="F115" s="58">
        <v>1505.185547</v>
      </c>
      <c r="G115" s="61">
        <f t="shared" si="4"/>
        <v>-2.7415089424248614E-3</v>
      </c>
      <c r="H115" s="61">
        <f t="shared" si="5"/>
        <v>-5.2741508942424867E-2</v>
      </c>
      <c r="I115" s="61">
        <f t="shared" si="3"/>
        <v>3.5940102858447363E-2</v>
      </c>
      <c r="J115" s="21"/>
    </row>
    <row r="116" spans="1:10" ht="14.25" customHeight="1" x14ac:dyDescent="0.35">
      <c r="A116" s="56">
        <v>44349</v>
      </c>
      <c r="B116" s="58">
        <v>1510</v>
      </c>
      <c r="C116" s="58">
        <v>1510.1999510000001</v>
      </c>
      <c r="D116" s="58">
        <v>1493</v>
      </c>
      <c r="E116" s="58">
        <v>1504</v>
      </c>
      <c r="F116" s="58">
        <v>1497.518677</v>
      </c>
      <c r="G116" s="61">
        <f t="shared" si="4"/>
        <v>-5.106587431037723E-3</v>
      </c>
      <c r="H116" s="61">
        <f t="shared" si="5"/>
        <v>-5.5106587431037725E-2</v>
      </c>
      <c r="I116" s="61">
        <f t="shared" si="3"/>
        <v>-7.1779268406894983E-2</v>
      </c>
      <c r="J116" s="21"/>
    </row>
    <row r="117" spans="1:10" ht="14.25" customHeight="1" x14ac:dyDescent="0.35">
      <c r="A117" s="56">
        <v>44350</v>
      </c>
      <c r="B117" s="58">
        <v>1508</v>
      </c>
      <c r="C117" s="58">
        <v>1524.9499510000001</v>
      </c>
      <c r="D117" s="58">
        <v>1487.75</v>
      </c>
      <c r="E117" s="58">
        <v>1520.5500489999999</v>
      </c>
      <c r="F117" s="58">
        <v>1513.997437</v>
      </c>
      <c r="G117" s="61">
        <f t="shared" si="4"/>
        <v>1.0943918211914304E-2</v>
      </c>
      <c r="H117" s="61">
        <f t="shared" si="5"/>
        <v>-3.90560817880857E-2</v>
      </c>
      <c r="I117" s="61">
        <f t="shared" si="3"/>
        <v>0.15974959102228697</v>
      </c>
      <c r="J117" s="21"/>
    </row>
    <row r="118" spans="1:10" ht="14.25" customHeight="1" x14ac:dyDescent="0.35">
      <c r="A118" s="56">
        <v>44351</v>
      </c>
      <c r="B118" s="58">
        <v>1516</v>
      </c>
      <c r="C118" s="58">
        <v>1520.650024</v>
      </c>
      <c r="D118" s="58">
        <v>1499.1999510000001</v>
      </c>
      <c r="E118" s="58">
        <v>1500.9499510000001</v>
      </c>
      <c r="F118" s="58">
        <v>1494.481812</v>
      </c>
      <c r="G118" s="61">
        <f t="shared" si="4"/>
        <v>-1.2973935414972767E-2</v>
      </c>
      <c r="H118" s="61">
        <f t="shared" si="5"/>
        <v>-6.2973935414972773E-2</v>
      </c>
      <c r="I118" s="61">
        <f t="shared" si="3"/>
        <v>-0.11444828806799123</v>
      </c>
      <c r="J118" s="21"/>
    </row>
    <row r="119" spans="1:10" ht="14.25" customHeight="1" x14ac:dyDescent="0.35">
      <c r="A119" s="56">
        <v>44354</v>
      </c>
      <c r="B119" s="58">
        <v>1510</v>
      </c>
      <c r="C119" s="58">
        <v>1514</v>
      </c>
      <c r="D119" s="58">
        <v>1496</v>
      </c>
      <c r="E119" s="58">
        <v>1499.849976</v>
      </c>
      <c r="F119" s="58">
        <v>1493.3865969999999</v>
      </c>
      <c r="G119" s="61">
        <f t="shared" si="4"/>
        <v>-7.3312121835886548E-4</v>
      </c>
      <c r="H119" s="61">
        <f t="shared" si="5"/>
        <v>-5.0733121218358865E-2</v>
      </c>
      <c r="I119" s="61">
        <f t="shared" si="3"/>
        <v>-0.12983651786420725</v>
      </c>
      <c r="J119" s="21"/>
    </row>
    <row r="120" spans="1:10" ht="14.25" customHeight="1" x14ac:dyDescent="0.35">
      <c r="A120" s="56">
        <v>44355</v>
      </c>
      <c r="B120" s="58">
        <v>1496.5500489999999</v>
      </c>
      <c r="C120" s="58">
        <v>1501.3000489999999</v>
      </c>
      <c r="D120" s="58">
        <v>1481.5</v>
      </c>
      <c r="E120" s="58">
        <v>1483.0500489999999</v>
      </c>
      <c r="F120" s="58">
        <v>1476.659058</v>
      </c>
      <c r="G120" s="61">
        <f t="shared" si="4"/>
        <v>-1.1264276037097861E-2</v>
      </c>
      <c r="H120" s="61">
        <f t="shared" si="5"/>
        <v>-6.1264276037097866E-2</v>
      </c>
      <c r="I120" s="61">
        <f t="shared" si="3"/>
        <v>-0.36486107500017328</v>
      </c>
      <c r="J120" s="21"/>
    </row>
    <row r="121" spans="1:10" ht="14.25" customHeight="1" x14ac:dyDescent="0.35">
      <c r="A121" s="56">
        <v>44356</v>
      </c>
      <c r="B121" s="58">
        <v>1483.900024</v>
      </c>
      <c r="C121" s="58">
        <v>1502</v>
      </c>
      <c r="D121" s="58">
        <v>1472.0500489999999</v>
      </c>
      <c r="E121" s="58">
        <v>1480.3000489999999</v>
      </c>
      <c r="F121" s="58">
        <v>1473.9208980000001</v>
      </c>
      <c r="G121" s="61">
        <f t="shared" si="4"/>
        <v>-1.8560080304257038E-3</v>
      </c>
      <c r="H121" s="61">
        <f t="shared" si="5"/>
        <v>-5.1856008030425706E-2</v>
      </c>
      <c r="I121" s="61">
        <f t="shared" si="3"/>
        <v>-0.40333252384182033</v>
      </c>
      <c r="J121" s="21"/>
    </row>
    <row r="122" spans="1:10" ht="14.25" customHeight="1" x14ac:dyDescent="0.35">
      <c r="A122" s="56">
        <v>44357</v>
      </c>
      <c r="B122" s="58">
        <v>1482.099976</v>
      </c>
      <c r="C122" s="58">
        <v>1489</v>
      </c>
      <c r="D122" s="58">
        <v>1473.650024</v>
      </c>
      <c r="E122" s="58">
        <v>1481.0500489999999</v>
      </c>
      <c r="F122" s="58">
        <v>1474.667725</v>
      </c>
      <c r="G122" s="61">
        <f t="shared" si="4"/>
        <v>5.0652573401719714E-4</v>
      </c>
      <c r="H122" s="61">
        <f t="shared" si="5"/>
        <v>-4.9493474265982808E-2</v>
      </c>
      <c r="I122" s="61">
        <f t="shared" si="3"/>
        <v>-0.39284031052137114</v>
      </c>
      <c r="J122" s="21"/>
    </row>
    <row r="123" spans="1:10" ht="14.25" customHeight="1" x14ac:dyDescent="0.35">
      <c r="A123" s="56">
        <v>44358</v>
      </c>
      <c r="B123" s="58">
        <v>1491</v>
      </c>
      <c r="C123" s="58">
        <v>1496.5500489999999</v>
      </c>
      <c r="D123" s="58">
        <v>1481.0500489999999</v>
      </c>
      <c r="E123" s="58">
        <v>1486.349976</v>
      </c>
      <c r="F123" s="58">
        <v>1479.9448239999999</v>
      </c>
      <c r="G123" s="61">
        <f t="shared" si="4"/>
        <v>3.5721052712195233E-3</v>
      </c>
      <c r="H123" s="61">
        <f t="shared" si="5"/>
        <v>-4.6427894728780478E-2</v>
      </c>
      <c r="I123" s="61">
        <f t="shared" si="3"/>
        <v>-0.31869635763229293</v>
      </c>
      <c r="J123" s="21"/>
    </row>
    <row r="124" spans="1:10" ht="14.25" customHeight="1" x14ac:dyDescent="0.35">
      <c r="A124" s="56">
        <v>44361</v>
      </c>
      <c r="B124" s="58">
        <v>1478.25</v>
      </c>
      <c r="C124" s="58">
        <v>1486</v>
      </c>
      <c r="D124" s="58">
        <v>1462.5500489999999</v>
      </c>
      <c r="E124" s="58">
        <v>1479.4499510000001</v>
      </c>
      <c r="F124" s="58">
        <v>1473.0744629999999</v>
      </c>
      <c r="G124" s="61">
        <f t="shared" si="4"/>
        <v>-4.6530700783854193E-3</v>
      </c>
      <c r="H124" s="61">
        <f t="shared" si="5"/>
        <v>-5.4653070078385421E-2</v>
      </c>
      <c r="I124" s="61">
        <f t="shared" si="3"/>
        <v>-0.41522506992086844</v>
      </c>
      <c r="J124" s="21"/>
    </row>
    <row r="125" spans="1:10" ht="14.25" customHeight="1" x14ac:dyDescent="0.35">
      <c r="A125" s="56">
        <v>44362</v>
      </c>
      <c r="B125" s="58">
        <v>1486</v>
      </c>
      <c r="C125" s="58">
        <v>1496</v>
      </c>
      <c r="D125" s="58">
        <v>1474.8000489999999</v>
      </c>
      <c r="E125" s="58">
        <v>1490.25</v>
      </c>
      <c r="F125" s="58">
        <v>1483.8280030000001</v>
      </c>
      <c r="G125" s="61">
        <f t="shared" si="4"/>
        <v>7.2735271523404945E-3</v>
      </c>
      <c r="H125" s="61">
        <f t="shared" si="5"/>
        <v>-4.2726472847659507E-2</v>
      </c>
      <c r="I125" s="61">
        <f t="shared" si="3"/>
        <v>-0.26413651261513038</v>
      </c>
      <c r="J125" s="21"/>
    </row>
    <row r="126" spans="1:10" ht="14.25" customHeight="1" x14ac:dyDescent="0.35">
      <c r="A126" s="56">
        <v>44363</v>
      </c>
      <c r="B126" s="58">
        <v>1488</v>
      </c>
      <c r="C126" s="58">
        <v>1494</v>
      </c>
      <c r="D126" s="58">
        <v>1478.099976</v>
      </c>
      <c r="E126" s="58">
        <v>1484.599976</v>
      </c>
      <c r="F126" s="58">
        <v>1478.2022710000001</v>
      </c>
      <c r="G126" s="61">
        <f t="shared" si="4"/>
        <v>-3.7985315825601025E-3</v>
      </c>
      <c r="H126" s="61">
        <f t="shared" si="5"/>
        <v>-5.3798531582560108E-2</v>
      </c>
      <c r="I126" s="61">
        <f t="shared" si="3"/>
        <v>-0.3431781887133411</v>
      </c>
      <c r="J126" s="21"/>
    </row>
    <row r="127" spans="1:10" ht="14.25" customHeight="1" x14ac:dyDescent="0.35">
      <c r="A127" s="56">
        <v>44364</v>
      </c>
      <c r="B127" s="58">
        <v>1466</v>
      </c>
      <c r="C127" s="58">
        <v>1478.75</v>
      </c>
      <c r="D127" s="58">
        <v>1460</v>
      </c>
      <c r="E127" s="58">
        <v>1466.099976</v>
      </c>
      <c r="F127" s="58">
        <v>1459.781982</v>
      </c>
      <c r="G127" s="61">
        <f t="shared" si="4"/>
        <v>-1.2539561943218256E-2</v>
      </c>
      <c r="H127" s="61">
        <f t="shared" si="5"/>
        <v>-6.2539561943218261E-2</v>
      </c>
      <c r="I127" s="61">
        <f t="shared" si="3"/>
        <v>-0.60198611728442142</v>
      </c>
      <c r="J127" s="21"/>
    </row>
    <row r="128" spans="1:10" ht="14.25" customHeight="1" x14ac:dyDescent="0.35">
      <c r="A128" s="56">
        <v>44365</v>
      </c>
      <c r="B128" s="58">
        <v>1469.5</v>
      </c>
      <c r="C128" s="58">
        <v>1490</v>
      </c>
      <c r="D128" s="58">
        <v>1455</v>
      </c>
      <c r="E128" s="58">
        <v>1479.8000489999999</v>
      </c>
      <c r="F128" s="58">
        <v>1473.423096</v>
      </c>
      <c r="G128" s="61">
        <f t="shared" si="4"/>
        <v>9.3011790297752462E-3</v>
      </c>
      <c r="H128" s="61">
        <f t="shared" si="5"/>
        <v>-4.0698820970224758E-2</v>
      </c>
      <c r="I128" s="61">
        <f t="shared" si="3"/>
        <v>-0.4103273327221198</v>
      </c>
      <c r="J128" s="21"/>
    </row>
    <row r="129" spans="1:10" ht="14.25" customHeight="1" x14ac:dyDescent="0.35">
      <c r="A129" s="56">
        <v>44368</v>
      </c>
      <c r="B129" s="58">
        <v>1461.349976</v>
      </c>
      <c r="C129" s="58">
        <v>1491.8000489999999</v>
      </c>
      <c r="D129" s="58">
        <v>1459</v>
      </c>
      <c r="E129" s="58">
        <v>1488.6999510000001</v>
      </c>
      <c r="F129" s="58">
        <v>1482.284668</v>
      </c>
      <c r="G129" s="61">
        <f t="shared" si="4"/>
        <v>5.9962463643547462E-3</v>
      </c>
      <c r="H129" s="61">
        <f t="shared" si="5"/>
        <v>-4.4003753635645258E-2</v>
      </c>
      <c r="I129" s="61">
        <f t="shared" si="3"/>
        <v>-0.28582110563532825</v>
      </c>
      <c r="J129" s="21"/>
    </row>
    <row r="130" spans="1:10" ht="14.25" customHeight="1" x14ac:dyDescent="0.35">
      <c r="A130" s="56">
        <v>44369</v>
      </c>
      <c r="B130" s="58">
        <v>1497</v>
      </c>
      <c r="C130" s="58">
        <v>1508</v>
      </c>
      <c r="D130" s="58">
        <v>1480</v>
      </c>
      <c r="E130" s="58">
        <v>1483.8000489999999</v>
      </c>
      <c r="F130" s="58">
        <v>1477.405884</v>
      </c>
      <c r="G130" s="61">
        <f t="shared" si="4"/>
        <v>-3.2968251896440472E-3</v>
      </c>
      <c r="H130" s="61">
        <f t="shared" si="5"/>
        <v>-5.329682518964405E-2</v>
      </c>
      <c r="I130" s="61">
        <f t="shared" ref="I130:I193" si="6">(E130-$L$5)/SQRT($L$7)</f>
        <v>-0.35436886167972409</v>
      </c>
      <c r="J130" s="21"/>
    </row>
    <row r="131" spans="1:10" ht="14.25" customHeight="1" x14ac:dyDescent="0.35">
      <c r="A131" s="56">
        <v>44370</v>
      </c>
      <c r="B131" s="58">
        <v>1490</v>
      </c>
      <c r="C131" s="58">
        <v>1497.8000489999999</v>
      </c>
      <c r="D131" s="58">
        <v>1478.599976</v>
      </c>
      <c r="E131" s="58">
        <v>1485.5</v>
      </c>
      <c r="F131" s="58">
        <v>1479.0985109999999</v>
      </c>
      <c r="G131" s="61">
        <f t="shared" si="4"/>
        <v>1.1450181239189621E-3</v>
      </c>
      <c r="H131" s="61">
        <f t="shared" si="5"/>
        <v>-4.885498187608104E-2</v>
      </c>
      <c r="I131" s="61">
        <f t="shared" si="6"/>
        <v>-0.33058719697797534</v>
      </c>
      <c r="J131" s="21"/>
    </row>
    <row r="132" spans="1:10" ht="14.25" customHeight="1" x14ac:dyDescent="0.35">
      <c r="A132" s="56">
        <v>44371</v>
      </c>
      <c r="B132" s="58">
        <v>1490</v>
      </c>
      <c r="C132" s="58">
        <v>1513.4499510000001</v>
      </c>
      <c r="D132" s="58">
        <v>1488</v>
      </c>
      <c r="E132" s="58">
        <v>1506.25</v>
      </c>
      <c r="F132" s="58">
        <v>1499.759033</v>
      </c>
      <c r="G132" s="61">
        <f t="shared" ref="G132:G195" si="7">LN(E132/E131)</f>
        <v>1.387170233630289E-2</v>
      </c>
      <c r="H132" s="61">
        <f t="shared" ref="H132:H195" si="8">G132-0.05</f>
        <v>-3.6128297663697115E-2</v>
      </c>
      <c r="I132" s="61">
        <f t="shared" si="6"/>
        <v>-4.0302628445547363E-2</v>
      </c>
      <c r="J132" s="21"/>
    </row>
    <row r="133" spans="1:10" ht="14.25" customHeight="1" x14ac:dyDescent="0.35">
      <c r="A133" s="56">
        <v>44372</v>
      </c>
      <c r="B133" s="58">
        <v>1511.099976</v>
      </c>
      <c r="C133" s="58">
        <v>1522</v>
      </c>
      <c r="D133" s="58">
        <v>1507</v>
      </c>
      <c r="E133" s="58">
        <v>1515.099976</v>
      </c>
      <c r="F133" s="58">
        <v>1508.570923</v>
      </c>
      <c r="G133" s="61">
        <f t="shared" si="7"/>
        <v>5.8583092862860096E-3</v>
      </c>
      <c r="H133" s="61">
        <f t="shared" si="8"/>
        <v>-4.4141690713713995E-2</v>
      </c>
      <c r="I133" s="61">
        <f t="shared" si="6"/>
        <v>8.350515298492657E-2</v>
      </c>
      <c r="J133" s="21"/>
    </row>
    <row r="134" spans="1:10" ht="14.25" customHeight="1" x14ac:dyDescent="0.35">
      <c r="A134" s="56">
        <v>44375</v>
      </c>
      <c r="B134" s="58">
        <v>1520</v>
      </c>
      <c r="C134" s="58">
        <v>1523</v>
      </c>
      <c r="D134" s="58">
        <v>1505</v>
      </c>
      <c r="E134" s="58">
        <v>1508.349976</v>
      </c>
      <c r="F134" s="58">
        <v>1501.849976</v>
      </c>
      <c r="G134" s="61">
        <f t="shared" si="7"/>
        <v>-4.4651053080516515E-3</v>
      </c>
      <c r="H134" s="61">
        <f t="shared" si="8"/>
        <v>-5.4465105308051653E-2</v>
      </c>
      <c r="I134" s="61">
        <f t="shared" si="6"/>
        <v>-1.0924766899116268E-2</v>
      </c>
      <c r="J134" s="21"/>
    </row>
    <row r="135" spans="1:10" ht="14.25" customHeight="1" x14ac:dyDescent="0.35">
      <c r="A135" s="56">
        <v>44376</v>
      </c>
      <c r="B135" s="58">
        <v>1507</v>
      </c>
      <c r="C135" s="58">
        <v>1508.1999510000001</v>
      </c>
      <c r="D135" s="58">
        <v>1492.150024</v>
      </c>
      <c r="E135" s="58">
        <v>1502.0500489999999</v>
      </c>
      <c r="F135" s="58">
        <v>1502.0500489999999</v>
      </c>
      <c r="G135" s="61">
        <f t="shared" si="7"/>
        <v>-4.1854478770322612E-3</v>
      </c>
      <c r="H135" s="61">
        <f t="shared" si="8"/>
        <v>-5.4185447877032264E-2</v>
      </c>
      <c r="I135" s="61">
        <f t="shared" si="6"/>
        <v>-9.905833754879341E-2</v>
      </c>
      <c r="J135" s="21"/>
    </row>
    <row r="136" spans="1:10" ht="14.25" customHeight="1" x14ac:dyDescent="0.35">
      <c r="A136" s="56">
        <v>44377</v>
      </c>
      <c r="B136" s="58">
        <v>1498</v>
      </c>
      <c r="C136" s="58">
        <v>1509</v>
      </c>
      <c r="D136" s="58">
        <v>1494.099976</v>
      </c>
      <c r="E136" s="58">
        <v>1497.900024</v>
      </c>
      <c r="F136" s="58">
        <v>1497.900024</v>
      </c>
      <c r="G136" s="61">
        <f t="shared" si="7"/>
        <v>-2.7667311430625355E-3</v>
      </c>
      <c r="H136" s="61">
        <f t="shared" si="8"/>
        <v>-5.2766731143062538E-2</v>
      </c>
      <c r="I136" s="61">
        <f t="shared" si="6"/>
        <v>-0.15711560099572183</v>
      </c>
      <c r="J136" s="21"/>
    </row>
    <row r="137" spans="1:10" ht="14.25" customHeight="1" x14ac:dyDescent="0.35">
      <c r="A137" s="56">
        <v>44378</v>
      </c>
      <c r="B137" s="58">
        <v>1502</v>
      </c>
      <c r="C137" s="58">
        <v>1502</v>
      </c>
      <c r="D137" s="58">
        <v>1483</v>
      </c>
      <c r="E137" s="58">
        <v>1486.75</v>
      </c>
      <c r="F137" s="58">
        <v>1486.75</v>
      </c>
      <c r="G137" s="61">
        <f t="shared" si="7"/>
        <v>-7.4716136104015177E-3</v>
      </c>
      <c r="H137" s="61">
        <f t="shared" si="8"/>
        <v>-5.7471613610401519E-2</v>
      </c>
      <c r="I137" s="61">
        <f t="shared" si="6"/>
        <v>-0.31310017477722668</v>
      </c>
      <c r="J137" s="21"/>
    </row>
    <row r="138" spans="1:10" ht="14.25" customHeight="1" x14ac:dyDescent="0.35">
      <c r="A138" s="56">
        <v>44379</v>
      </c>
      <c r="B138" s="58">
        <v>1485</v>
      </c>
      <c r="C138" s="58">
        <v>1489.25</v>
      </c>
      <c r="D138" s="58">
        <v>1477</v>
      </c>
      <c r="E138" s="58">
        <v>1480.400024</v>
      </c>
      <c r="F138" s="58">
        <v>1480.400024</v>
      </c>
      <c r="G138" s="61">
        <f t="shared" si="7"/>
        <v>-4.2801918628675986E-3</v>
      </c>
      <c r="H138" s="61">
        <f t="shared" si="8"/>
        <v>-5.4280191862867602E-2</v>
      </c>
      <c r="I138" s="61">
        <f t="shared" si="6"/>
        <v>-0.40193391180620325</v>
      </c>
      <c r="J138" s="21"/>
    </row>
    <row r="139" spans="1:10" ht="14.25" customHeight="1" x14ac:dyDescent="0.35">
      <c r="A139" s="56">
        <v>44382</v>
      </c>
      <c r="B139" s="58">
        <v>1489.9499510000001</v>
      </c>
      <c r="C139" s="58">
        <v>1504.5</v>
      </c>
      <c r="D139" s="58">
        <v>1484.5500489999999</v>
      </c>
      <c r="E139" s="58">
        <v>1495.4499510000001</v>
      </c>
      <c r="F139" s="58">
        <v>1495.4499510000001</v>
      </c>
      <c r="G139" s="61">
        <f t="shared" si="7"/>
        <v>1.011479438695724E-2</v>
      </c>
      <c r="H139" s="61">
        <f t="shared" si="8"/>
        <v>-3.9885205613042762E-2</v>
      </c>
      <c r="I139" s="61">
        <f t="shared" si="6"/>
        <v>-0.19139118575128541</v>
      </c>
      <c r="J139" s="21"/>
    </row>
    <row r="140" spans="1:10" ht="14.25" customHeight="1" x14ac:dyDescent="0.35">
      <c r="A140" s="56">
        <v>44383</v>
      </c>
      <c r="B140" s="58">
        <v>1497</v>
      </c>
      <c r="C140" s="58">
        <v>1540</v>
      </c>
      <c r="D140" s="58">
        <v>1496</v>
      </c>
      <c r="E140" s="58">
        <v>1534.6999510000001</v>
      </c>
      <c r="F140" s="58">
        <v>1534.6999510000001</v>
      </c>
      <c r="G140" s="61">
        <f t="shared" si="7"/>
        <v>2.5907758142191817E-2</v>
      </c>
      <c r="H140" s="61">
        <f t="shared" si="8"/>
        <v>-2.4092241857808186E-2</v>
      </c>
      <c r="I140" s="61">
        <f t="shared" si="6"/>
        <v>0.35770131135222299</v>
      </c>
      <c r="J140" s="21"/>
    </row>
    <row r="141" spans="1:10" ht="14.25" customHeight="1" x14ac:dyDescent="0.35">
      <c r="A141" s="56">
        <v>44384</v>
      </c>
      <c r="B141" s="58">
        <v>1534</v>
      </c>
      <c r="C141" s="58">
        <v>1545.349976</v>
      </c>
      <c r="D141" s="58">
        <v>1527.6999510000001</v>
      </c>
      <c r="E141" s="58">
        <v>1539.5</v>
      </c>
      <c r="F141" s="58">
        <v>1539.5</v>
      </c>
      <c r="G141" s="61">
        <f t="shared" si="7"/>
        <v>3.1227981115704555E-3</v>
      </c>
      <c r="H141" s="61">
        <f t="shared" si="8"/>
        <v>-4.6877201888429545E-2</v>
      </c>
      <c r="I141" s="61">
        <f t="shared" si="6"/>
        <v>0.42485216209436738</v>
      </c>
      <c r="J141" s="21"/>
    </row>
    <row r="142" spans="1:10" ht="14.25" customHeight="1" x14ac:dyDescent="0.35">
      <c r="A142" s="56">
        <v>44385</v>
      </c>
      <c r="B142" s="58">
        <v>1525</v>
      </c>
      <c r="C142" s="58">
        <v>1537.6999510000001</v>
      </c>
      <c r="D142" s="58">
        <v>1513.4499510000001</v>
      </c>
      <c r="E142" s="58">
        <v>1520.4499510000001</v>
      </c>
      <c r="F142" s="58">
        <v>1520.4499510000001</v>
      </c>
      <c r="G142" s="61">
        <f t="shared" si="7"/>
        <v>-1.2451376934888521E-2</v>
      </c>
      <c r="H142" s="61">
        <f t="shared" si="8"/>
        <v>-6.2451376934888524E-2</v>
      </c>
      <c r="I142" s="61">
        <f t="shared" si="6"/>
        <v>0.15834925826368809</v>
      </c>
      <c r="J142" s="21"/>
    </row>
    <row r="143" spans="1:10" ht="14.25" customHeight="1" x14ac:dyDescent="0.35">
      <c r="A143" s="56">
        <v>44386</v>
      </c>
      <c r="B143" s="58">
        <v>1512.5500489999999</v>
      </c>
      <c r="C143" s="58">
        <v>1516</v>
      </c>
      <c r="D143" s="58">
        <v>1497.5</v>
      </c>
      <c r="E143" s="58">
        <v>1502</v>
      </c>
      <c r="F143" s="58">
        <v>1502</v>
      </c>
      <c r="G143" s="61">
        <f t="shared" si="7"/>
        <v>-1.2208758105586468E-2</v>
      </c>
      <c r="H143" s="61">
        <f t="shared" si="8"/>
        <v>-6.2208758105586473E-2</v>
      </c>
      <c r="I143" s="61">
        <f t="shared" si="6"/>
        <v>-9.9758503928092851E-2</v>
      </c>
      <c r="J143" s="21"/>
    </row>
    <row r="144" spans="1:10" ht="14.25" customHeight="1" x14ac:dyDescent="0.35">
      <c r="A144" s="56">
        <v>44389</v>
      </c>
      <c r="B144" s="58">
        <v>1502</v>
      </c>
      <c r="C144" s="58">
        <v>1502</v>
      </c>
      <c r="D144" s="58">
        <v>1484</v>
      </c>
      <c r="E144" s="58">
        <v>1487</v>
      </c>
      <c r="F144" s="58">
        <v>1487</v>
      </c>
      <c r="G144" s="61">
        <f t="shared" si="7"/>
        <v>-1.0036885863925007E-2</v>
      </c>
      <c r="H144" s="61">
        <f t="shared" si="8"/>
        <v>-6.0036885863925013E-2</v>
      </c>
      <c r="I144" s="61">
        <f t="shared" si="6"/>
        <v>-0.30960277033707695</v>
      </c>
      <c r="J144" s="21"/>
    </row>
    <row r="145" spans="1:10" ht="14.25" customHeight="1" x14ac:dyDescent="0.35">
      <c r="A145" s="56">
        <v>44390</v>
      </c>
      <c r="B145" s="58">
        <v>1496.099976</v>
      </c>
      <c r="C145" s="58">
        <v>1506.099976</v>
      </c>
      <c r="D145" s="58">
        <v>1484.099976</v>
      </c>
      <c r="E145" s="58">
        <v>1501.849976</v>
      </c>
      <c r="F145" s="58">
        <v>1501.849976</v>
      </c>
      <c r="G145" s="61">
        <f t="shared" si="7"/>
        <v>9.9369980524007962E-3</v>
      </c>
      <c r="H145" s="61">
        <f t="shared" si="8"/>
        <v>-4.0063001947599208E-2</v>
      </c>
      <c r="I145" s="61">
        <f t="shared" si="6"/>
        <v>-0.10185728234300938</v>
      </c>
      <c r="J145" s="21"/>
    </row>
    <row r="146" spans="1:10" ht="14.25" customHeight="1" x14ac:dyDescent="0.35">
      <c r="A146" s="56">
        <v>44391</v>
      </c>
      <c r="B146" s="58">
        <v>1497.5</v>
      </c>
      <c r="C146" s="58">
        <v>1507.349976</v>
      </c>
      <c r="D146" s="58">
        <v>1491.099976</v>
      </c>
      <c r="E146" s="58">
        <v>1499.150024</v>
      </c>
      <c r="F146" s="58">
        <v>1499.150024</v>
      </c>
      <c r="G146" s="61">
        <f t="shared" si="7"/>
        <v>-1.7993686960850986E-3</v>
      </c>
      <c r="H146" s="61">
        <f t="shared" si="8"/>
        <v>-5.1799368696085105E-2</v>
      </c>
      <c r="I146" s="61">
        <f t="shared" si="6"/>
        <v>-0.13962857879497315</v>
      </c>
      <c r="J146" s="21"/>
    </row>
    <row r="147" spans="1:10" ht="14.25" customHeight="1" x14ac:dyDescent="0.35">
      <c r="A147" s="56">
        <v>44392</v>
      </c>
      <c r="B147" s="58">
        <v>1505</v>
      </c>
      <c r="C147" s="58">
        <v>1526.75</v>
      </c>
      <c r="D147" s="58">
        <v>1499.650024</v>
      </c>
      <c r="E147" s="58">
        <v>1520.6999510000001</v>
      </c>
      <c r="F147" s="58">
        <v>1520.6999510000001</v>
      </c>
      <c r="G147" s="61">
        <f t="shared" si="7"/>
        <v>1.4272426107938985E-2</v>
      </c>
      <c r="H147" s="61">
        <f t="shared" si="8"/>
        <v>-3.5727573892061021E-2</v>
      </c>
      <c r="I147" s="61">
        <f t="shared" si="6"/>
        <v>0.16184666270383782</v>
      </c>
      <c r="J147" s="21"/>
    </row>
    <row r="148" spans="1:10" ht="14.25" customHeight="1" x14ac:dyDescent="0.35">
      <c r="A148" s="56">
        <v>44393</v>
      </c>
      <c r="B148" s="58">
        <v>1527.9499510000001</v>
      </c>
      <c r="C148" s="58">
        <v>1529.9499510000001</v>
      </c>
      <c r="D148" s="58">
        <v>1518.8000489999999</v>
      </c>
      <c r="E148" s="58">
        <v>1522.349976</v>
      </c>
      <c r="F148" s="58">
        <v>1522.349976</v>
      </c>
      <c r="G148" s="61">
        <f t="shared" si="7"/>
        <v>1.0844548734268607E-3</v>
      </c>
      <c r="H148" s="61">
        <f t="shared" si="8"/>
        <v>-4.8915545126573146E-2</v>
      </c>
      <c r="I148" s="61">
        <f t="shared" si="6"/>
        <v>0.18492988174926889</v>
      </c>
      <c r="J148" s="21"/>
    </row>
    <row r="149" spans="1:10" ht="14.25" customHeight="1" x14ac:dyDescent="0.35">
      <c r="A149" s="56">
        <v>44396</v>
      </c>
      <c r="B149" s="58">
        <v>1487</v>
      </c>
      <c r="C149" s="58">
        <v>1488.849976</v>
      </c>
      <c r="D149" s="58">
        <v>1466</v>
      </c>
      <c r="E149" s="58">
        <v>1471</v>
      </c>
      <c r="F149" s="58">
        <v>1471</v>
      </c>
      <c r="G149" s="61">
        <f t="shared" si="7"/>
        <v>-3.4312736196399241E-2</v>
      </c>
      <c r="H149" s="61">
        <f t="shared" si="8"/>
        <v>-8.4312736196399243E-2</v>
      </c>
      <c r="I149" s="61">
        <f t="shared" si="6"/>
        <v>-0.53343665450666</v>
      </c>
      <c r="J149" s="21"/>
    </row>
    <row r="150" spans="1:10" ht="14.25" customHeight="1" x14ac:dyDescent="0.35">
      <c r="A150" s="56">
        <v>44397</v>
      </c>
      <c r="B150" s="58">
        <v>1442</v>
      </c>
      <c r="C150" s="58">
        <v>1454</v>
      </c>
      <c r="D150" s="58">
        <v>1436.150024</v>
      </c>
      <c r="E150" s="58">
        <v>1443.150024</v>
      </c>
      <c r="F150" s="58">
        <v>1443.150024</v>
      </c>
      <c r="G150" s="61">
        <f t="shared" si="7"/>
        <v>-1.9114200495766436E-2</v>
      </c>
      <c r="H150" s="61">
        <f t="shared" si="8"/>
        <v>-6.9114200495766442E-2</v>
      </c>
      <c r="I150" s="61">
        <f t="shared" si="6"/>
        <v>-0.92304717338851383</v>
      </c>
      <c r="J150" s="21"/>
    </row>
    <row r="151" spans="1:10" ht="14.25" customHeight="1" x14ac:dyDescent="0.35">
      <c r="A151" s="56">
        <v>44399</v>
      </c>
      <c r="B151" s="58">
        <v>1456.099976</v>
      </c>
      <c r="C151" s="58">
        <v>1468.5</v>
      </c>
      <c r="D151" s="58">
        <v>1445</v>
      </c>
      <c r="E151" s="58">
        <v>1448.6999510000001</v>
      </c>
      <c r="F151" s="58">
        <v>1448.6999510000001</v>
      </c>
      <c r="G151" s="61">
        <f t="shared" si="7"/>
        <v>3.8383276185063615E-3</v>
      </c>
      <c r="H151" s="61">
        <f t="shared" si="8"/>
        <v>-4.6161672381493643E-2</v>
      </c>
      <c r="I151" s="61">
        <f t="shared" si="6"/>
        <v>-0.84540581605928589</v>
      </c>
      <c r="J151" s="21"/>
    </row>
    <row r="152" spans="1:10" ht="14.25" customHeight="1" x14ac:dyDescent="0.35">
      <c r="A152" s="56">
        <v>44400</v>
      </c>
      <c r="B152" s="58">
        <v>1451.5</v>
      </c>
      <c r="C152" s="58">
        <v>1457.4499510000001</v>
      </c>
      <c r="D152" s="58">
        <v>1435.3000489999999</v>
      </c>
      <c r="E152" s="58">
        <v>1442.75</v>
      </c>
      <c r="F152" s="58">
        <v>1442.75</v>
      </c>
      <c r="G152" s="61">
        <f t="shared" si="7"/>
        <v>-4.1155541331016395E-3</v>
      </c>
      <c r="H152" s="61">
        <f t="shared" si="8"/>
        <v>-5.4115554133101644E-2</v>
      </c>
      <c r="I152" s="61">
        <f t="shared" si="6"/>
        <v>-0.92864335624358008</v>
      </c>
      <c r="J152" s="21"/>
    </row>
    <row r="153" spans="1:10" ht="14.25" customHeight="1" x14ac:dyDescent="0.35">
      <c r="A153" s="56">
        <v>44403</v>
      </c>
      <c r="B153" s="58">
        <v>1430</v>
      </c>
      <c r="C153" s="58">
        <v>1444</v>
      </c>
      <c r="D153" s="58">
        <v>1428.099976</v>
      </c>
      <c r="E153" s="58">
        <v>1434.5500489999999</v>
      </c>
      <c r="F153" s="58">
        <v>1434.5500489999999</v>
      </c>
      <c r="G153" s="61">
        <f t="shared" si="7"/>
        <v>-5.6997692697415775E-3</v>
      </c>
      <c r="H153" s="61">
        <f t="shared" si="8"/>
        <v>-5.5699769269741579E-2</v>
      </c>
      <c r="I153" s="61">
        <f t="shared" si="6"/>
        <v>-1.0433575363892218</v>
      </c>
      <c r="J153" s="21"/>
    </row>
    <row r="154" spans="1:10" ht="14.25" customHeight="1" x14ac:dyDescent="0.35">
      <c r="A154" s="56">
        <v>44404</v>
      </c>
      <c r="B154" s="58">
        <v>1436.099976</v>
      </c>
      <c r="C154" s="58">
        <v>1449.900024</v>
      </c>
      <c r="D154" s="58">
        <v>1436.099976</v>
      </c>
      <c r="E154" s="58">
        <v>1439.75</v>
      </c>
      <c r="F154" s="58">
        <v>1439.75</v>
      </c>
      <c r="G154" s="61">
        <f t="shared" si="7"/>
        <v>3.6182420654475014E-3</v>
      </c>
      <c r="H154" s="61">
        <f t="shared" si="8"/>
        <v>-4.6381757934552501E-2</v>
      </c>
      <c r="I154" s="61">
        <f t="shared" si="6"/>
        <v>-0.97061220952537686</v>
      </c>
      <c r="J154" s="21"/>
    </row>
    <row r="155" spans="1:10" ht="14.25" customHeight="1" x14ac:dyDescent="0.35">
      <c r="A155" s="56">
        <v>44405</v>
      </c>
      <c r="B155" s="58">
        <v>1435.0500489999999</v>
      </c>
      <c r="C155" s="58">
        <v>1438.6999510000001</v>
      </c>
      <c r="D155" s="58">
        <v>1404</v>
      </c>
      <c r="E155" s="58">
        <v>1417.3000489999999</v>
      </c>
      <c r="F155" s="58">
        <v>1417.3000489999999</v>
      </c>
      <c r="G155" s="61">
        <f t="shared" si="7"/>
        <v>-1.5715799641143481E-2</v>
      </c>
      <c r="H155" s="61">
        <f t="shared" si="8"/>
        <v>-6.5715799641143491E-2</v>
      </c>
      <c r="I155" s="61">
        <f t="shared" si="6"/>
        <v>-1.2846784427595535</v>
      </c>
      <c r="J155" s="21"/>
    </row>
    <row r="156" spans="1:10" ht="14.25" customHeight="1" x14ac:dyDescent="0.35">
      <c r="A156" s="56">
        <v>44406</v>
      </c>
      <c r="B156" s="58">
        <v>1428.25</v>
      </c>
      <c r="C156" s="58">
        <v>1429.9499510000001</v>
      </c>
      <c r="D156" s="58">
        <v>1413.3000489999999</v>
      </c>
      <c r="E156" s="58">
        <v>1418.25</v>
      </c>
      <c r="F156" s="58">
        <v>1418.25</v>
      </c>
      <c r="G156" s="61">
        <f t="shared" si="7"/>
        <v>6.7002946103829136E-4</v>
      </c>
      <c r="H156" s="61">
        <f t="shared" si="8"/>
        <v>-4.9329970538961709E-2</v>
      </c>
      <c r="I156" s="61">
        <f t="shared" si="6"/>
        <v>-1.2713889913782541</v>
      </c>
      <c r="J156" s="21"/>
    </row>
    <row r="157" spans="1:10" ht="14.25" customHeight="1" x14ac:dyDescent="0.35">
      <c r="A157" s="56">
        <v>44407</v>
      </c>
      <c r="B157" s="58">
        <v>1419</v>
      </c>
      <c r="C157" s="58">
        <v>1431.75</v>
      </c>
      <c r="D157" s="58">
        <v>1407.9499510000001</v>
      </c>
      <c r="E157" s="58">
        <v>1426.4499510000001</v>
      </c>
      <c r="F157" s="58">
        <v>1426.4499510000001</v>
      </c>
      <c r="G157" s="61">
        <f t="shared" si="7"/>
        <v>5.7650886578775613E-3</v>
      </c>
      <c r="H157" s="61">
        <f t="shared" si="8"/>
        <v>-4.4234911342122443E-2</v>
      </c>
      <c r="I157" s="61">
        <f t="shared" si="6"/>
        <v>-1.1566748112326122</v>
      </c>
      <c r="J157" s="21"/>
    </row>
    <row r="158" spans="1:10" ht="14.25" customHeight="1" x14ac:dyDescent="0.35">
      <c r="A158" s="56">
        <v>44410</v>
      </c>
      <c r="B158" s="58">
        <v>1435</v>
      </c>
      <c r="C158" s="58">
        <v>1435</v>
      </c>
      <c r="D158" s="58">
        <v>1416.25</v>
      </c>
      <c r="E158" s="58">
        <v>1422.650024</v>
      </c>
      <c r="F158" s="58">
        <v>1422.650024</v>
      </c>
      <c r="G158" s="61">
        <f t="shared" si="7"/>
        <v>-2.6674593987508965E-3</v>
      </c>
      <c r="H158" s="61">
        <f t="shared" si="8"/>
        <v>-5.26674593987509E-2</v>
      </c>
      <c r="I158" s="61">
        <f t="shared" si="6"/>
        <v>-1.2098343374807921</v>
      </c>
      <c r="J158" s="21"/>
    </row>
    <row r="159" spans="1:10" ht="14.25" customHeight="1" x14ac:dyDescent="0.35">
      <c r="A159" s="56">
        <v>44411</v>
      </c>
      <c r="B159" s="58">
        <v>1410</v>
      </c>
      <c r="C159" s="58">
        <v>1439.900024</v>
      </c>
      <c r="D159" s="58">
        <v>1410</v>
      </c>
      <c r="E159" s="58">
        <v>1434.6999510000001</v>
      </c>
      <c r="F159" s="58">
        <v>1434.6999510000001</v>
      </c>
      <c r="G159" s="61">
        <f t="shared" si="7"/>
        <v>8.4343874850590188E-3</v>
      </c>
      <c r="H159" s="61">
        <f t="shared" si="8"/>
        <v>-4.1565612514940981E-2</v>
      </c>
      <c r="I159" s="61">
        <f t="shared" si="6"/>
        <v>-1.0412604647076711</v>
      </c>
      <c r="J159" s="21"/>
    </row>
    <row r="160" spans="1:10" ht="14.25" customHeight="1" x14ac:dyDescent="0.35">
      <c r="A160" s="56">
        <v>44412</v>
      </c>
      <c r="B160" s="58">
        <v>1441</v>
      </c>
      <c r="C160" s="58">
        <v>1474.5</v>
      </c>
      <c r="D160" s="58">
        <v>1440</v>
      </c>
      <c r="E160" s="58">
        <v>1465.3000489999999</v>
      </c>
      <c r="F160" s="58">
        <v>1465.3000489999999</v>
      </c>
      <c r="G160" s="61">
        <f t="shared" si="7"/>
        <v>2.1104299133367786E-2</v>
      </c>
      <c r="H160" s="61">
        <f t="shared" si="8"/>
        <v>-2.8895700866632217E-2</v>
      </c>
      <c r="I160" s="61">
        <f t="shared" si="6"/>
        <v>-0.6131767902508044</v>
      </c>
      <c r="J160" s="21"/>
    </row>
    <row r="161" spans="1:10" ht="14.25" customHeight="1" x14ac:dyDescent="0.35">
      <c r="A161" s="56">
        <v>44413</v>
      </c>
      <c r="B161" s="58">
        <v>1467.099976</v>
      </c>
      <c r="C161" s="58">
        <v>1507.0500489999999</v>
      </c>
      <c r="D161" s="58">
        <v>1457.400024</v>
      </c>
      <c r="E161" s="58">
        <v>1484.849976</v>
      </c>
      <c r="F161" s="58">
        <v>1484.849976</v>
      </c>
      <c r="G161" s="61">
        <f t="shared" si="7"/>
        <v>1.325370778644706E-2</v>
      </c>
      <c r="H161" s="61">
        <f t="shared" si="8"/>
        <v>-3.6746292213552939E-2</v>
      </c>
      <c r="I161" s="61">
        <f t="shared" si="6"/>
        <v>-0.33968078427319137</v>
      </c>
      <c r="J161" s="21"/>
    </row>
    <row r="162" spans="1:10" ht="14.25" customHeight="1" x14ac:dyDescent="0.35">
      <c r="A162" s="56">
        <v>44414</v>
      </c>
      <c r="B162" s="58">
        <v>1483.5500489999999</v>
      </c>
      <c r="C162" s="58">
        <v>1500</v>
      </c>
      <c r="D162" s="58">
        <v>1474</v>
      </c>
      <c r="E162" s="58">
        <v>1492.650024</v>
      </c>
      <c r="F162" s="58">
        <v>1492.650024</v>
      </c>
      <c r="G162" s="61">
        <f t="shared" si="7"/>
        <v>5.2393389373897106E-3</v>
      </c>
      <c r="H162" s="61">
        <f t="shared" si="8"/>
        <v>-4.4760661062610292E-2</v>
      </c>
      <c r="I162" s="61">
        <f t="shared" si="6"/>
        <v>-0.23056109423886625</v>
      </c>
      <c r="J162" s="21"/>
    </row>
    <row r="163" spans="1:10" ht="14.25" customHeight="1" x14ac:dyDescent="0.35">
      <c r="A163" s="56">
        <v>44417</v>
      </c>
      <c r="B163" s="58">
        <v>1492</v>
      </c>
      <c r="C163" s="58">
        <v>1507.349976</v>
      </c>
      <c r="D163" s="58">
        <v>1476</v>
      </c>
      <c r="E163" s="58">
        <v>1503.900024</v>
      </c>
      <c r="F163" s="58">
        <v>1503.900024</v>
      </c>
      <c r="G163" s="61">
        <f t="shared" si="7"/>
        <v>7.5086700880084966E-3</v>
      </c>
      <c r="H163" s="61">
        <f t="shared" si="8"/>
        <v>-4.2491329911991504E-2</v>
      </c>
      <c r="I163" s="61">
        <f t="shared" si="6"/>
        <v>-7.3177894432128188E-2</v>
      </c>
      <c r="J163" s="21"/>
    </row>
    <row r="164" spans="1:10" ht="14.25" customHeight="1" x14ac:dyDescent="0.35">
      <c r="A164" s="56">
        <v>44418</v>
      </c>
      <c r="B164" s="58">
        <v>1489</v>
      </c>
      <c r="C164" s="58">
        <v>1519.75</v>
      </c>
      <c r="D164" s="58">
        <v>1489</v>
      </c>
      <c r="E164" s="58">
        <v>1507.650024</v>
      </c>
      <c r="F164" s="58">
        <v>1507.650024</v>
      </c>
      <c r="G164" s="61">
        <f t="shared" si="7"/>
        <v>2.4904131615972598E-3</v>
      </c>
      <c r="H164" s="61">
        <f t="shared" si="8"/>
        <v>-4.7509586838402743E-2</v>
      </c>
      <c r="I164" s="61">
        <f t="shared" si="6"/>
        <v>-2.0716827829882167E-2</v>
      </c>
      <c r="J164" s="21"/>
    </row>
    <row r="165" spans="1:10" ht="14.25" customHeight="1" x14ac:dyDescent="0.35">
      <c r="A165" s="56">
        <v>44419</v>
      </c>
      <c r="B165" s="58">
        <v>1514.900024</v>
      </c>
      <c r="C165" s="58">
        <v>1518.849976</v>
      </c>
      <c r="D165" s="58">
        <v>1491.0500489999999</v>
      </c>
      <c r="E165" s="58">
        <v>1494.9499510000001</v>
      </c>
      <c r="F165" s="58">
        <v>1494.9499510000001</v>
      </c>
      <c r="G165" s="61">
        <f t="shared" si="7"/>
        <v>-8.4594343852459671E-3</v>
      </c>
      <c r="H165" s="61">
        <f t="shared" si="8"/>
        <v>-5.8459434385245972E-2</v>
      </c>
      <c r="I165" s="61">
        <f t="shared" si="6"/>
        <v>-0.19838599463158488</v>
      </c>
      <c r="J165" s="21"/>
    </row>
    <row r="166" spans="1:10" ht="14.25" customHeight="1" x14ac:dyDescent="0.35">
      <c r="A166" s="56">
        <v>44420</v>
      </c>
      <c r="B166" s="58">
        <v>1497</v>
      </c>
      <c r="C166" s="58">
        <v>1507.599976</v>
      </c>
      <c r="D166" s="58">
        <v>1489.3000489999999</v>
      </c>
      <c r="E166" s="58">
        <v>1501.400024</v>
      </c>
      <c r="F166" s="58">
        <v>1501.400024</v>
      </c>
      <c r="G166" s="61">
        <f t="shared" si="7"/>
        <v>4.305293451555915E-3</v>
      </c>
      <c r="H166" s="61">
        <f t="shared" si="8"/>
        <v>-4.569470654844409E-2</v>
      </c>
      <c r="I166" s="61">
        <f t="shared" si="6"/>
        <v>-0.10815193883362555</v>
      </c>
      <c r="J166" s="21"/>
    </row>
    <row r="167" spans="1:10" ht="14.25" customHeight="1" x14ac:dyDescent="0.35">
      <c r="A167" s="56">
        <v>44421</v>
      </c>
      <c r="B167" s="58">
        <v>1501.1999510000001</v>
      </c>
      <c r="C167" s="58">
        <v>1531</v>
      </c>
      <c r="D167" s="58">
        <v>1501</v>
      </c>
      <c r="E167" s="58">
        <v>1526.1999510000001</v>
      </c>
      <c r="F167" s="58">
        <v>1526.1999510000001</v>
      </c>
      <c r="G167" s="61">
        <f t="shared" si="7"/>
        <v>1.6382931625665911E-2</v>
      </c>
      <c r="H167" s="61">
        <f t="shared" si="8"/>
        <v>-3.3617068374334091E-2</v>
      </c>
      <c r="I167" s="61">
        <f t="shared" si="6"/>
        <v>0.238789560387132</v>
      </c>
      <c r="J167" s="21"/>
    </row>
    <row r="168" spans="1:10" ht="14.25" customHeight="1" x14ac:dyDescent="0.35">
      <c r="A168" s="56">
        <v>44424</v>
      </c>
      <c r="B168" s="58">
        <v>1526.150024</v>
      </c>
      <c r="C168" s="58">
        <v>1535</v>
      </c>
      <c r="D168" s="58">
        <v>1521.4499510000001</v>
      </c>
      <c r="E168" s="58">
        <v>1530.599976</v>
      </c>
      <c r="F168" s="58">
        <v>1530.599976</v>
      </c>
      <c r="G168" s="61">
        <f t="shared" si="7"/>
        <v>2.878845946046663E-3</v>
      </c>
      <c r="H168" s="61">
        <f t="shared" si="8"/>
        <v>-4.712115405395334E-2</v>
      </c>
      <c r="I168" s="61">
        <f t="shared" si="6"/>
        <v>0.30034422827421015</v>
      </c>
      <c r="J168" s="21"/>
    </row>
    <row r="169" spans="1:10" ht="14.25" customHeight="1" x14ac:dyDescent="0.35">
      <c r="A169" s="56">
        <v>44425</v>
      </c>
      <c r="B169" s="58">
        <v>1517.1999510000001</v>
      </c>
      <c r="C169" s="58">
        <v>1524</v>
      </c>
      <c r="D169" s="58">
        <v>1505.3000489999999</v>
      </c>
      <c r="E169" s="58">
        <v>1514.650024</v>
      </c>
      <c r="F169" s="58">
        <v>1514.650024</v>
      </c>
      <c r="G169" s="61">
        <f t="shared" si="7"/>
        <v>-1.047539469923882E-2</v>
      </c>
      <c r="H169" s="61">
        <f t="shared" si="8"/>
        <v>-6.0475394699238821E-2</v>
      </c>
      <c r="I169" s="61">
        <f t="shared" si="6"/>
        <v>7.7210496494310416E-2</v>
      </c>
      <c r="J169" s="21"/>
    </row>
    <row r="170" spans="1:10" ht="14.25" customHeight="1" x14ac:dyDescent="0.35">
      <c r="A170" s="56">
        <v>44426</v>
      </c>
      <c r="B170" s="58">
        <v>1556.6999510000001</v>
      </c>
      <c r="C170" s="58">
        <v>1565.349976</v>
      </c>
      <c r="D170" s="58">
        <v>1508.349976</v>
      </c>
      <c r="E170" s="58">
        <v>1513</v>
      </c>
      <c r="F170" s="58">
        <v>1513</v>
      </c>
      <c r="G170" s="61">
        <f t="shared" si="7"/>
        <v>-1.089970208100375E-3</v>
      </c>
      <c r="H170" s="61">
        <f t="shared" si="8"/>
        <v>-5.1089970208100376E-2</v>
      </c>
      <c r="I170" s="61">
        <f t="shared" si="6"/>
        <v>5.4127291438495477E-2</v>
      </c>
      <c r="J170" s="21"/>
    </row>
    <row r="171" spans="1:10" ht="14.25" customHeight="1" x14ac:dyDescent="0.35">
      <c r="A171" s="56">
        <v>44428</v>
      </c>
      <c r="B171" s="58">
        <v>1486.0500489999999</v>
      </c>
      <c r="C171" s="58">
        <v>1519.8000489999999</v>
      </c>
      <c r="D171" s="58">
        <v>1486.0500489999999</v>
      </c>
      <c r="E171" s="58">
        <v>1514.75</v>
      </c>
      <c r="F171" s="58">
        <v>1514.75</v>
      </c>
      <c r="G171" s="61">
        <f t="shared" si="7"/>
        <v>1.1559740367424885E-3</v>
      </c>
      <c r="H171" s="61">
        <f t="shared" si="8"/>
        <v>-4.8844025963257515E-2</v>
      </c>
      <c r="I171" s="61">
        <f t="shared" si="6"/>
        <v>7.860912251954362E-2</v>
      </c>
      <c r="J171" s="21"/>
    </row>
    <row r="172" spans="1:10" ht="14.25" customHeight="1" x14ac:dyDescent="0.35">
      <c r="A172" s="56">
        <v>44431</v>
      </c>
      <c r="B172" s="58">
        <v>1529.849976</v>
      </c>
      <c r="C172" s="58">
        <v>1533.150024</v>
      </c>
      <c r="D172" s="58">
        <v>1508.650024</v>
      </c>
      <c r="E172" s="58">
        <v>1524.599976</v>
      </c>
      <c r="F172" s="58">
        <v>1524.599976</v>
      </c>
      <c r="G172" s="61">
        <f t="shared" si="7"/>
        <v>6.4816559872409576E-3</v>
      </c>
      <c r="H172" s="61">
        <f t="shared" si="8"/>
        <v>-4.3518344012759044E-2</v>
      </c>
      <c r="I172" s="61">
        <f t="shared" si="6"/>
        <v>0.2164065217106165</v>
      </c>
      <c r="J172" s="21"/>
    </row>
    <row r="173" spans="1:10" ht="14.25" customHeight="1" x14ac:dyDescent="0.35">
      <c r="A173" s="56">
        <v>44432</v>
      </c>
      <c r="B173" s="58">
        <v>1530</v>
      </c>
      <c r="C173" s="58">
        <v>1564.5</v>
      </c>
      <c r="D173" s="58">
        <v>1527.4499510000001</v>
      </c>
      <c r="E173" s="58">
        <v>1558.849976</v>
      </c>
      <c r="F173" s="58">
        <v>1558.849976</v>
      </c>
      <c r="G173" s="61">
        <f t="shared" si="7"/>
        <v>2.2216289697690694E-2</v>
      </c>
      <c r="H173" s="61">
        <f t="shared" si="8"/>
        <v>-2.7783710302309309E-2</v>
      </c>
      <c r="I173" s="61">
        <f t="shared" si="6"/>
        <v>0.69555093001113022</v>
      </c>
      <c r="J173" s="21"/>
    </row>
    <row r="174" spans="1:10" ht="14.25" customHeight="1" x14ac:dyDescent="0.35">
      <c r="A174" s="56">
        <v>44433</v>
      </c>
      <c r="B174" s="58">
        <v>1552.099976</v>
      </c>
      <c r="C174" s="58">
        <v>1564.8000489999999</v>
      </c>
      <c r="D174" s="58">
        <v>1548</v>
      </c>
      <c r="E174" s="58">
        <v>1557.400024</v>
      </c>
      <c r="F174" s="58">
        <v>1557.400024</v>
      </c>
      <c r="G174" s="61">
        <f t="shared" si="7"/>
        <v>-9.3057495684518944E-4</v>
      </c>
      <c r="H174" s="61">
        <f t="shared" si="8"/>
        <v>-5.0930574956845193E-2</v>
      </c>
      <c r="I174" s="61">
        <f t="shared" si="6"/>
        <v>0.67526665575991507</v>
      </c>
      <c r="J174" s="21"/>
    </row>
    <row r="175" spans="1:10" ht="14.25" customHeight="1" x14ac:dyDescent="0.35">
      <c r="A175" s="56">
        <v>44434</v>
      </c>
      <c r="B175" s="58">
        <v>1550</v>
      </c>
      <c r="C175" s="58">
        <v>1571</v>
      </c>
      <c r="D175" s="58">
        <v>1543.4499510000001</v>
      </c>
      <c r="E175" s="58">
        <v>1554.8000489999999</v>
      </c>
      <c r="F175" s="58">
        <v>1554.8000489999999</v>
      </c>
      <c r="G175" s="61">
        <f t="shared" si="7"/>
        <v>-1.6708280598098551E-3</v>
      </c>
      <c r="H175" s="61">
        <f t="shared" si="8"/>
        <v>-5.167082805980986E-2</v>
      </c>
      <c r="I175" s="61">
        <f t="shared" si="6"/>
        <v>0.63889399932280067</v>
      </c>
      <c r="J175" s="21"/>
    </row>
    <row r="176" spans="1:10" ht="14.25" customHeight="1" x14ac:dyDescent="0.35">
      <c r="A176" s="56">
        <v>44435</v>
      </c>
      <c r="B176" s="58">
        <v>1552</v>
      </c>
      <c r="C176" s="58">
        <v>1558.650024</v>
      </c>
      <c r="D176" s="58">
        <v>1545.25</v>
      </c>
      <c r="E176" s="58">
        <v>1548.4499510000001</v>
      </c>
      <c r="F176" s="58">
        <v>1548.4499510000001</v>
      </c>
      <c r="G176" s="61">
        <f t="shared" si="7"/>
        <v>-4.0925525582144288E-3</v>
      </c>
      <c r="H176" s="61">
        <f t="shared" si="8"/>
        <v>-5.4092552558214435E-2</v>
      </c>
      <c r="I176" s="61">
        <f t="shared" si="6"/>
        <v>0.55005855556045835</v>
      </c>
      <c r="J176" s="21"/>
    </row>
    <row r="177" spans="1:10" ht="14.25" customHeight="1" x14ac:dyDescent="0.35">
      <c r="A177" s="56">
        <v>44438</v>
      </c>
      <c r="B177" s="58">
        <v>1555.599976</v>
      </c>
      <c r="C177" s="58">
        <v>1570</v>
      </c>
      <c r="D177" s="58">
        <v>1551.599976</v>
      </c>
      <c r="E177" s="58">
        <v>1568.25</v>
      </c>
      <c r="F177" s="58">
        <v>1568.25</v>
      </c>
      <c r="G177" s="61">
        <f t="shared" si="7"/>
        <v>1.2705949041692021E-2</v>
      </c>
      <c r="H177" s="61">
        <f t="shared" si="8"/>
        <v>-3.7294050958307984E-2</v>
      </c>
      <c r="I177" s="61">
        <f t="shared" si="6"/>
        <v>0.82705367271158692</v>
      </c>
      <c r="J177" s="21"/>
    </row>
    <row r="178" spans="1:10" ht="14.25" customHeight="1" x14ac:dyDescent="0.35">
      <c r="A178" s="56">
        <v>44439</v>
      </c>
      <c r="B178" s="58">
        <v>1563.5</v>
      </c>
      <c r="C178" s="58">
        <v>1583.349976</v>
      </c>
      <c r="D178" s="58">
        <v>1562.1999510000001</v>
      </c>
      <c r="E178" s="58">
        <v>1581.400024</v>
      </c>
      <c r="F178" s="58">
        <v>1581.400024</v>
      </c>
      <c r="G178" s="61">
        <f t="shared" si="7"/>
        <v>8.3501978363999443E-3</v>
      </c>
      <c r="H178" s="61">
        <f t="shared" si="8"/>
        <v>-4.1649802163600057E-2</v>
      </c>
      <c r="I178" s="61">
        <f t="shared" si="6"/>
        <v>1.0110174820142896</v>
      </c>
      <c r="J178" s="21"/>
    </row>
    <row r="179" spans="1:10" ht="14.25" customHeight="1" x14ac:dyDescent="0.35">
      <c r="A179" s="56">
        <v>44440</v>
      </c>
      <c r="B179" s="58">
        <v>1575</v>
      </c>
      <c r="C179" s="58">
        <v>1598</v>
      </c>
      <c r="D179" s="58">
        <v>1574.5</v>
      </c>
      <c r="E179" s="58">
        <v>1579.099976</v>
      </c>
      <c r="F179" s="58">
        <v>1579.099976</v>
      </c>
      <c r="G179" s="61">
        <f t="shared" si="7"/>
        <v>-1.4554965391860221E-3</v>
      </c>
      <c r="H179" s="61">
        <f t="shared" si="8"/>
        <v>-5.1455496539186026E-2</v>
      </c>
      <c r="I179" s="61">
        <f t="shared" si="6"/>
        <v>0.97884068966325877</v>
      </c>
      <c r="J179" s="21"/>
    </row>
    <row r="180" spans="1:10" ht="14.25" customHeight="1" x14ac:dyDescent="0.35">
      <c r="A180" s="56">
        <v>44441</v>
      </c>
      <c r="B180" s="58">
        <v>1574.099976</v>
      </c>
      <c r="C180" s="58">
        <v>1592</v>
      </c>
      <c r="D180" s="58">
        <v>1571.25</v>
      </c>
      <c r="E180" s="58">
        <v>1589</v>
      </c>
      <c r="F180" s="58">
        <v>1589</v>
      </c>
      <c r="G180" s="61">
        <f t="shared" si="7"/>
        <v>6.2498382626495078E-3</v>
      </c>
      <c r="H180" s="61">
        <f t="shared" si="8"/>
        <v>-4.3750161737350496E-2</v>
      </c>
      <c r="I180" s="61">
        <f t="shared" si="6"/>
        <v>1.1173382412440149</v>
      </c>
      <c r="J180" s="21"/>
    </row>
    <row r="181" spans="1:10" ht="14.25" customHeight="1" x14ac:dyDescent="0.35">
      <c r="A181" s="56">
        <v>44442</v>
      </c>
      <c r="B181" s="58">
        <v>1586.099976</v>
      </c>
      <c r="C181" s="58">
        <v>1598</v>
      </c>
      <c r="D181" s="58">
        <v>1568.3000489999999</v>
      </c>
      <c r="E181" s="58">
        <v>1576.0500489999999</v>
      </c>
      <c r="F181" s="58">
        <v>1576.0500489999999</v>
      </c>
      <c r="G181" s="61">
        <f t="shared" si="7"/>
        <v>-8.1831396434383814E-3</v>
      </c>
      <c r="H181" s="61">
        <f t="shared" si="8"/>
        <v>-5.8183139643438381E-2</v>
      </c>
      <c r="I181" s="61">
        <f t="shared" si="6"/>
        <v>0.93617337673552814</v>
      </c>
      <c r="J181" s="21"/>
    </row>
    <row r="182" spans="1:10" ht="14.25" customHeight="1" x14ac:dyDescent="0.35">
      <c r="A182" s="56">
        <v>44445</v>
      </c>
      <c r="B182" s="58">
        <v>1579.9499510000001</v>
      </c>
      <c r="C182" s="58">
        <v>1580.9499510000001</v>
      </c>
      <c r="D182" s="58">
        <v>1561.9499510000001</v>
      </c>
      <c r="E182" s="58">
        <v>1565.6999510000001</v>
      </c>
      <c r="F182" s="58">
        <v>1565.6999510000001</v>
      </c>
      <c r="G182" s="61">
        <f t="shared" si="7"/>
        <v>-6.5887708717067752E-3</v>
      </c>
      <c r="H182" s="61">
        <f t="shared" si="8"/>
        <v>-5.658877087170678E-2</v>
      </c>
      <c r="I182" s="61">
        <f t="shared" si="6"/>
        <v>0.79137946193079012</v>
      </c>
      <c r="J182" s="21"/>
    </row>
    <row r="183" spans="1:10" ht="14.25" customHeight="1" x14ac:dyDescent="0.35">
      <c r="A183" s="56">
        <v>44446</v>
      </c>
      <c r="B183" s="58">
        <v>1562.5</v>
      </c>
      <c r="C183" s="58">
        <v>1582</v>
      </c>
      <c r="D183" s="58">
        <v>1555.1999510000001</v>
      </c>
      <c r="E183" s="58">
        <v>1569.25</v>
      </c>
      <c r="F183" s="58">
        <v>1569.25</v>
      </c>
      <c r="G183" s="61">
        <f t="shared" si="7"/>
        <v>2.2648211760702788E-3</v>
      </c>
      <c r="H183" s="61">
        <f t="shared" si="8"/>
        <v>-4.7735178823929726E-2</v>
      </c>
      <c r="I183" s="61">
        <f t="shared" si="6"/>
        <v>0.84104329047218584</v>
      </c>
      <c r="J183" s="21"/>
    </row>
    <row r="184" spans="1:10" ht="14.25" customHeight="1" x14ac:dyDescent="0.35">
      <c r="A184" s="56">
        <v>44447</v>
      </c>
      <c r="B184" s="58">
        <v>1571.9499510000001</v>
      </c>
      <c r="C184" s="58">
        <v>1580.5</v>
      </c>
      <c r="D184" s="58">
        <v>1565.599976</v>
      </c>
      <c r="E184" s="58">
        <v>1576.400024</v>
      </c>
      <c r="F184" s="58">
        <v>1576.400024</v>
      </c>
      <c r="G184" s="61">
        <f t="shared" si="7"/>
        <v>4.545983347769819E-3</v>
      </c>
      <c r="H184" s="61">
        <f t="shared" si="8"/>
        <v>-4.5454016652230186E-2</v>
      </c>
      <c r="I184" s="61">
        <f t="shared" si="6"/>
        <v>0.9410693932112949</v>
      </c>
      <c r="J184" s="21"/>
    </row>
    <row r="185" spans="1:10" ht="14.25" customHeight="1" x14ac:dyDescent="0.35">
      <c r="A185" s="56">
        <v>44448</v>
      </c>
      <c r="B185" s="58">
        <v>1574</v>
      </c>
      <c r="C185" s="58">
        <v>1579.4499510000001</v>
      </c>
      <c r="D185" s="58">
        <v>1561</v>
      </c>
      <c r="E185" s="58">
        <v>1568.599976</v>
      </c>
      <c r="F185" s="58">
        <v>1568.599976</v>
      </c>
      <c r="G185" s="61">
        <f t="shared" si="7"/>
        <v>-4.9602950671126297E-3</v>
      </c>
      <c r="H185" s="61">
        <f t="shared" si="8"/>
        <v>-5.4960295067112634E-2</v>
      </c>
      <c r="I185" s="61">
        <f t="shared" si="6"/>
        <v>0.83194970317696981</v>
      </c>
      <c r="J185" s="21"/>
    </row>
    <row r="186" spans="1:10" ht="14.25" customHeight="1" x14ac:dyDescent="0.35">
      <c r="A186" s="56">
        <v>44452</v>
      </c>
      <c r="B186" s="58">
        <v>1562</v>
      </c>
      <c r="C186" s="58">
        <v>1584</v>
      </c>
      <c r="D186" s="58">
        <v>1553.650024</v>
      </c>
      <c r="E186" s="58">
        <v>1555.5500489999999</v>
      </c>
      <c r="F186" s="58">
        <v>1555.5500489999999</v>
      </c>
      <c r="G186" s="61">
        <f t="shared" si="7"/>
        <v>-8.3542741519589212E-3</v>
      </c>
      <c r="H186" s="61">
        <f t="shared" si="8"/>
        <v>-5.8354274151958922E-2</v>
      </c>
      <c r="I186" s="61">
        <f t="shared" si="6"/>
        <v>0.6493862126432498</v>
      </c>
      <c r="J186" s="21"/>
    </row>
    <row r="187" spans="1:10" ht="14.25" customHeight="1" x14ac:dyDescent="0.35">
      <c r="A187" s="56">
        <v>44453</v>
      </c>
      <c r="B187" s="58">
        <v>1560</v>
      </c>
      <c r="C187" s="58">
        <v>1564.5</v>
      </c>
      <c r="D187" s="58">
        <v>1546.599976</v>
      </c>
      <c r="E187" s="58">
        <v>1548.5500489999999</v>
      </c>
      <c r="F187" s="58">
        <v>1548.5500489999999</v>
      </c>
      <c r="G187" s="61">
        <f t="shared" si="7"/>
        <v>-4.5101714796289653E-3</v>
      </c>
      <c r="H187" s="61">
        <f t="shared" si="8"/>
        <v>-5.4510171479628972E-2</v>
      </c>
      <c r="I187" s="61">
        <f t="shared" si="6"/>
        <v>0.55145888831905732</v>
      </c>
      <c r="J187" s="21"/>
    </row>
    <row r="188" spans="1:10" ht="14.25" customHeight="1" x14ac:dyDescent="0.35">
      <c r="A188" s="56">
        <v>44454</v>
      </c>
      <c r="B188" s="58">
        <v>1535</v>
      </c>
      <c r="C188" s="58">
        <v>1554.8000489999999</v>
      </c>
      <c r="D188" s="58">
        <v>1535</v>
      </c>
      <c r="E188" s="58">
        <v>1546.8000489999999</v>
      </c>
      <c r="F188" s="58">
        <v>1546.8000489999999</v>
      </c>
      <c r="G188" s="61">
        <f t="shared" si="7"/>
        <v>-1.1307284352652213E-3</v>
      </c>
      <c r="H188" s="61">
        <f t="shared" si="8"/>
        <v>-5.1130728435265227E-2</v>
      </c>
      <c r="I188" s="61">
        <f t="shared" si="6"/>
        <v>0.52697705723800914</v>
      </c>
      <c r="J188" s="21"/>
    </row>
    <row r="189" spans="1:10" ht="14.25" customHeight="1" x14ac:dyDescent="0.35">
      <c r="A189" s="56">
        <v>44455</v>
      </c>
      <c r="B189" s="58">
        <v>1537.75</v>
      </c>
      <c r="C189" s="58">
        <v>1564.3000489999999</v>
      </c>
      <c r="D189" s="58">
        <v>1536.3000489999999</v>
      </c>
      <c r="E189" s="58">
        <v>1559.9499510000001</v>
      </c>
      <c r="F189" s="58">
        <v>1559.9499510000001</v>
      </c>
      <c r="G189" s="61">
        <f t="shared" si="7"/>
        <v>8.4654256251693889E-3</v>
      </c>
      <c r="H189" s="61">
        <f t="shared" si="8"/>
        <v>-4.1534574374830616E-2</v>
      </c>
      <c r="I189" s="61">
        <f t="shared" si="6"/>
        <v>0.71093915980734623</v>
      </c>
      <c r="J189" s="21"/>
    </row>
    <row r="190" spans="1:10" ht="14.25" customHeight="1" x14ac:dyDescent="0.35">
      <c r="A190" s="56">
        <v>44456</v>
      </c>
      <c r="B190" s="58">
        <v>1569</v>
      </c>
      <c r="C190" s="58">
        <v>1589</v>
      </c>
      <c r="D190" s="58">
        <v>1559.1999510000001</v>
      </c>
      <c r="E190" s="58">
        <v>1582.150024</v>
      </c>
      <c r="F190" s="58">
        <v>1582.150024</v>
      </c>
      <c r="G190" s="61">
        <f t="shared" si="7"/>
        <v>1.41309586531353E-2</v>
      </c>
      <c r="H190" s="61">
        <f t="shared" si="8"/>
        <v>-3.5869041346864701E-2</v>
      </c>
      <c r="I190" s="61">
        <f t="shared" si="6"/>
        <v>1.0215096953347389</v>
      </c>
      <c r="J190" s="21"/>
    </row>
    <row r="191" spans="1:10" ht="14.25" customHeight="1" x14ac:dyDescent="0.35">
      <c r="A191" s="56">
        <v>44459</v>
      </c>
      <c r="B191" s="58">
        <v>1564</v>
      </c>
      <c r="C191" s="58">
        <v>1581.6999510000001</v>
      </c>
      <c r="D191" s="58">
        <v>1558</v>
      </c>
      <c r="E191" s="58">
        <v>1559.849976</v>
      </c>
      <c r="F191" s="58">
        <v>1559.849976</v>
      </c>
      <c r="G191" s="61">
        <f t="shared" si="7"/>
        <v>-1.4195049301493293E-2</v>
      </c>
      <c r="H191" s="61">
        <f t="shared" si="8"/>
        <v>-6.4195049301493293E-2</v>
      </c>
      <c r="I191" s="61">
        <f t="shared" si="6"/>
        <v>0.70954054777172915</v>
      </c>
      <c r="J191" s="21"/>
    </row>
    <row r="192" spans="1:10" ht="14.25" customHeight="1" x14ac:dyDescent="0.35">
      <c r="A192" s="56">
        <v>44460</v>
      </c>
      <c r="B192" s="58">
        <v>1562</v>
      </c>
      <c r="C192" s="58">
        <v>1568.650024</v>
      </c>
      <c r="D192" s="58">
        <v>1528.9499510000001</v>
      </c>
      <c r="E192" s="58">
        <v>1551.9499510000001</v>
      </c>
      <c r="F192" s="58">
        <v>1551.9499510000001</v>
      </c>
      <c r="G192" s="61">
        <f t="shared" si="7"/>
        <v>-5.0774742320828011E-3</v>
      </c>
      <c r="H192" s="61">
        <f t="shared" si="8"/>
        <v>-5.5077474232082806E-2</v>
      </c>
      <c r="I192" s="61">
        <f t="shared" si="6"/>
        <v>0.59902221772255471</v>
      </c>
      <c r="J192" s="21"/>
    </row>
    <row r="193" spans="1:10" ht="14.25" customHeight="1" x14ac:dyDescent="0.35">
      <c r="A193" s="56">
        <v>44461</v>
      </c>
      <c r="B193" s="58">
        <v>1549</v>
      </c>
      <c r="C193" s="58">
        <v>1550.150024</v>
      </c>
      <c r="D193" s="58">
        <v>1530</v>
      </c>
      <c r="E193" s="58">
        <v>1533.6999510000001</v>
      </c>
      <c r="F193" s="58">
        <v>1533.6999510000001</v>
      </c>
      <c r="G193" s="61">
        <f t="shared" si="7"/>
        <v>-1.1829088448321862E-2</v>
      </c>
      <c r="H193" s="61">
        <f t="shared" si="8"/>
        <v>-6.1829088448321863E-2</v>
      </c>
      <c r="I193" s="61">
        <f t="shared" si="6"/>
        <v>0.34371169359162401</v>
      </c>
      <c r="J193" s="21"/>
    </row>
    <row r="194" spans="1:10" ht="14.25" customHeight="1" x14ac:dyDescent="0.35">
      <c r="A194" s="56">
        <v>44462</v>
      </c>
      <c r="B194" s="58">
        <v>1542</v>
      </c>
      <c r="C194" s="58">
        <v>1572</v>
      </c>
      <c r="D194" s="58">
        <v>1542</v>
      </c>
      <c r="E194" s="58">
        <v>1570</v>
      </c>
      <c r="F194" s="58">
        <v>1570</v>
      </c>
      <c r="G194" s="61">
        <f t="shared" si="7"/>
        <v>2.3392534634501933E-2</v>
      </c>
      <c r="H194" s="61">
        <f t="shared" si="8"/>
        <v>-2.660746536549807E-2</v>
      </c>
      <c r="I194" s="61">
        <f t="shared" ref="I194:I247" si="9">(E194-$L$5)/SQRT($L$7)</f>
        <v>0.8515355037926351</v>
      </c>
      <c r="J194" s="21"/>
    </row>
    <row r="195" spans="1:10" ht="14.25" customHeight="1" x14ac:dyDescent="0.35">
      <c r="A195" s="56">
        <v>44463</v>
      </c>
      <c r="B195" s="58">
        <v>1579</v>
      </c>
      <c r="C195" s="58">
        <v>1607.9499510000001</v>
      </c>
      <c r="D195" s="58">
        <v>1575</v>
      </c>
      <c r="E195" s="58">
        <v>1601.5500489999999</v>
      </c>
      <c r="F195" s="58">
        <v>1601.5500489999999</v>
      </c>
      <c r="G195" s="61">
        <f t="shared" si="7"/>
        <v>1.9896321545427517E-2</v>
      </c>
      <c r="H195" s="61">
        <f t="shared" si="8"/>
        <v>-3.0103678454572486E-2</v>
      </c>
      <c r="I195" s="61">
        <f t="shared" si="9"/>
        <v>1.292908629630801</v>
      </c>
      <c r="J195" s="21"/>
    </row>
    <row r="196" spans="1:10" ht="14.25" customHeight="1" x14ac:dyDescent="0.35">
      <c r="A196" s="56">
        <v>44466</v>
      </c>
      <c r="B196" s="58">
        <v>1615.6999510000001</v>
      </c>
      <c r="C196" s="58">
        <v>1635.5</v>
      </c>
      <c r="D196" s="58">
        <v>1608</v>
      </c>
      <c r="E196" s="58">
        <v>1625.099976</v>
      </c>
      <c r="F196" s="58">
        <v>1625.099976</v>
      </c>
      <c r="G196" s="61">
        <f t="shared" ref="G196:G247" si="10">LN(E196/E195)</f>
        <v>1.459739667585958E-2</v>
      </c>
      <c r="H196" s="61">
        <f t="shared" ref="H196:H247" si="11">G196-0.05</f>
        <v>-3.5402603324140421E-2</v>
      </c>
      <c r="I196" s="61">
        <f t="shared" si="9"/>
        <v>1.62236310665081</v>
      </c>
      <c r="J196" s="21"/>
    </row>
    <row r="197" spans="1:10" ht="14.25" customHeight="1" x14ac:dyDescent="0.35">
      <c r="A197" s="56">
        <v>44467</v>
      </c>
      <c r="B197" s="58">
        <v>1632</v>
      </c>
      <c r="C197" s="58">
        <v>1632</v>
      </c>
      <c r="D197" s="58">
        <v>1582</v>
      </c>
      <c r="E197" s="58">
        <v>1615.0500489999999</v>
      </c>
      <c r="F197" s="58">
        <v>1615.0500489999999</v>
      </c>
      <c r="G197" s="61">
        <f t="shared" si="10"/>
        <v>-6.2033912941876412E-3</v>
      </c>
      <c r="H197" s="61">
        <f t="shared" si="11"/>
        <v>-5.6203391294187645E-2</v>
      </c>
      <c r="I197" s="61">
        <f t="shared" si="9"/>
        <v>1.4817684693988868</v>
      </c>
      <c r="J197" s="21"/>
    </row>
    <row r="198" spans="1:10" ht="14.25" customHeight="1" x14ac:dyDescent="0.35">
      <c r="A198" s="56">
        <v>44468</v>
      </c>
      <c r="B198" s="58">
        <v>1597</v>
      </c>
      <c r="C198" s="58">
        <v>1606.599976</v>
      </c>
      <c r="D198" s="58">
        <v>1585.150024</v>
      </c>
      <c r="E198" s="58">
        <v>1593.849976</v>
      </c>
      <c r="F198" s="58">
        <v>1593.849976</v>
      </c>
      <c r="G198" s="61">
        <f t="shared" si="10"/>
        <v>-1.3213488290947864E-2</v>
      </c>
      <c r="H198" s="61">
        <f t="shared" si="11"/>
        <v>-6.3213488290947861E-2</v>
      </c>
      <c r="I198" s="61">
        <f t="shared" si="9"/>
        <v>1.1851875516320931</v>
      </c>
      <c r="J198" s="21"/>
    </row>
    <row r="199" spans="1:10" ht="14.25" customHeight="1" x14ac:dyDescent="0.35">
      <c r="A199" s="56">
        <v>44469</v>
      </c>
      <c r="B199" s="58">
        <v>1586</v>
      </c>
      <c r="C199" s="58">
        <v>1606.349976</v>
      </c>
      <c r="D199" s="58">
        <v>1583.099976</v>
      </c>
      <c r="E199" s="58">
        <v>1594.9499510000001</v>
      </c>
      <c r="F199" s="58">
        <v>1594.9499510000001</v>
      </c>
      <c r="G199" s="61">
        <f t="shared" si="10"/>
        <v>6.8989906473289266E-4</v>
      </c>
      <c r="H199" s="61">
        <f t="shared" si="11"/>
        <v>-4.9310100935267109E-2</v>
      </c>
      <c r="I199" s="61">
        <f t="shared" si="9"/>
        <v>1.2005757814283091</v>
      </c>
      <c r="J199" s="21"/>
    </row>
    <row r="200" spans="1:10" ht="14.25" customHeight="1" x14ac:dyDescent="0.35">
      <c r="A200" s="56">
        <v>44470</v>
      </c>
      <c r="B200" s="58">
        <v>1583</v>
      </c>
      <c r="C200" s="58">
        <v>1589</v>
      </c>
      <c r="D200" s="58">
        <v>1565.25</v>
      </c>
      <c r="E200" s="58">
        <v>1582.6999510000001</v>
      </c>
      <c r="F200" s="58">
        <v>1582.6999510000001</v>
      </c>
      <c r="G200" s="61">
        <f t="shared" si="10"/>
        <v>-7.7101386637535557E-3</v>
      </c>
      <c r="H200" s="61">
        <f t="shared" si="11"/>
        <v>-5.771013866375356E-2</v>
      </c>
      <c r="I200" s="61">
        <f t="shared" si="9"/>
        <v>1.0292029638609721</v>
      </c>
      <c r="J200" s="21"/>
    </row>
    <row r="201" spans="1:10" ht="14.25" customHeight="1" x14ac:dyDescent="0.35">
      <c r="A201" s="56">
        <v>44473</v>
      </c>
      <c r="B201" s="58">
        <v>1589</v>
      </c>
      <c r="C201" s="58">
        <v>1601.349976</v>
      </c>
      <c r="D201" s="58">
        <v>1583.599976</v>
      </c>
      <c r="E201" s="58">
        <v>1585.75</v>
      </c>
      <c r="F201" s="58">
        <v>1585.75</v>
      </c>
      <c r="G201" s="61">
        <f t="shared" si="10"/>
        <v>1.925263134521814E-3</v>
      </c>
      <c r="H201" s="61">
        <f t="shared" si="11"/>
        <v>-4.8074736865478189E-2</v>
      </c>
      <c r="I201" s="61">
        <f t="shared" si="9"/>
        <v>1.0718719835220683</v>
      </c>
      <c r="J201" s="21"/>
    </row>
    <row r="202" spans="1:10" ht="14.25" customHeight="1" x14ac:dyDescent="0.35">
      <c r="A202" s="56">
        <v>44474</v>
      </c>
      <c r="B202" s="58">
        <v>1592</v>
      </c>
      <c r="C202" s="58">
        <v>1597.5</v>
      </c>
      <c r="D202" s="58">
        <v>1576.25</v>
      </c>
      <c r="E202" s="58">
        <v>1595.4499510000001</v>
      </c>
      <c r="F202" s="58">
        <v>1595.4499510000001</v>
      </c>
      <c r="G202" s="61">
        <f t="shared" si="10"/>
        <v>6.0983158623887403E-3</v>
      </c>
      <c r="H202" s="61">
        <f t="shared" si="11"/>
        <v>-4.3901684137611266E-2</v>
      </c>
      <c r="I202" s="61">
        <f t="shared" si="9"/>
        <v>1.2075705903086085</v>
      </c>
      <c r="J202" s="21"/>
    </row>
    <row r="203" spans="1:10" ht="14.25" customHeight="1" x14ac:dyDescent="0.35">
      <c r="A203" s="56">
        <v>44475</v>
      </c>
      <c r="B203" s="58">
        <v>1596</v>
      </c>
      <c r="C203" s="58">
        <v>1626.849976</v>
      </c>
      <c r="D203" s="58">
        <v>1587</v>
      </c>
      <c r="E203" s="58">
        <v>1614.900024</v>
      </c>
      <c r="F203" s="58">
        <v>1614.900024</v>
      </c>
      <c r="G203" s="61">
        <f t="shared" si="10"/>
        <v>1.2117252720227383E-2</v>
      </c>
      <c r="H203" s="61">
        <f t="shared" si="11"/>
        <v>-3.7882747279772616E-2</v>
      </c>
      <c r="I203" s="61">
        <f t="shared" si="9"/>
        <v>1.479669676994354</v>
      </c>
      <c r="J203" s="21"/>
    </row>
    <row r="204" spans="1:10" ht="14.25" customHeight="1" x14ac:dyDescent="0.35">
      <c r="A204" s="56">
        <v>44476</v>
      </c>
      <c r="B204" s="58">
        <v>1626.599976</v>
      </c>
      <c r="C204" s="58">
        <v>1627.6999510000001</v>
      </c>
      <c r="D204" s="58">
        <v>1607</v>
      </c>
      <c r="E204" s="58">
        <v>1610.5</v>
      </c>
      <c r="F204" s="58">
        <v>1610.5</v>
      </c>
      <c r="G204" s="61">
        <f t="shared" si="10"/>
        <v>-2.7283603253690277E-3</v>
      </c>
      <c r="H204" s="61">
        <f t="shared" si="11"/>
        <v>-5.2728360325369032E-2</v>
      </c>
      <c r="I204" s="61">
        <f t="shared" si="9"/>
        <v>1.4181150230968922</v>
      </c>
      <c r="J204" s="21"/>
    </row>
    <row r="205" spans="1:10" ht="14.25" customHeight="1" x14ac:dyDescent="0.35">
      <c r="A205" s="56">
        <v>44477</v>
      </c>
      <c r="B205" s="58">
        <v>1612</v>
      </c>
      <c r="C205" s="58">
        <v>1622</v>
      </c>
      <c r="D205" s="58">
        <v>1600.150024</v>
      </c>
      <c r="E205" s="58">
        <v>1602.650024</v>
      </c>
      <c r="F205" s="58">
        <v>1602.650024</v>
      </c>
      <c r="G205" s="61">
        <f t="shared" si="10"/>
        <v>-4.8861656376385475E-3</v>
      </c>
      <c r="H205" s="61">
        <f t="shared" si="11"/>
        <v>-5.4886165637638554E-2</v>
      </c>
      <c r="I205" s="61">
        <f t="shared" si="9"/>
        <v>1.308296859427017</v>
      </c>
      <c r="J205" s="21"/>
    </row>
    <row r="206" spans="1:10" ht="14.25" customHeight="1" x14ac:dyDescent="0.35">
      <c r="A206" s="56">
        <v>44480</v>
      </c>
      <c r="B206" s="58">
        <v>1599.900024</v>
      </c>
      <c r="C206" s="58">
        <v>1645</v>
      </c>
      <c r="D206" s="58">
        <v>1599</v>
      </c>
      <c r="E206" s="58">
        <v>1633.8000489999999</v>
      </c>
      <c r="F206" s="58">
        <v>1633.8000489999999</v>
      </c>
      <c r="G206" s="61">
        <f t="shared" si="10"/>
        <v>1.9250095765584434E-2</v>
      </c>
      <c r="H206" s="61">
        <f t="shared" si="11"/>
        <v>-3.0749904234415568E-2</v>
      </c>
      <c r="I206" s="61">
        <f t="shared" si="9"/>
        <v>1.7440738024101168</v>
      </c>
      <c r="J206" s="21"/>
    </row>
    <row r="207" spans="1:10" ht="14.25" customHeight="1" x14ac:dyDescent="0.35">
      <c r="A207" s="56">
        <v>44481</v>
      </c>
      <c r="B207" s="58">
        <v>1625</v>
      </c>
      <c r="C207" s="58">
        <v>1641.5500489999999</v>
      </c>
      <c r="D207" s="58">
        <v>1625</v>
      </c>
      <c r="E207" s="58">
        <v>1629.599976</v>
      </c>
      <c r="F207" s="58">
        <v>1629.599976</v>
      </c>
      <c r="G207" s="61">
        <f t="shared" si="10"/>
        <v>-2.5740487141440427E-3</v>
      </c>
      <c r="H207" s="61">
        <f t="shared" si="11"/>
        <v>-5.2574048714144048E-2</v>
      </c>
      <c r="I207" s="61">
        <f t="shared" si="9"/>
        <v>1.6853163865735052</v>
      </c>
      <c r="J207" s="21"/>
    </row>
    <row r="208" spans="1:10" ht="14.25" customHeight="1" x14ac:dyDescent="0.35">
      <c r="A208" s="56">
        <v>44482</v>
      </c>
      <c r="B208" s="58">
        <v>1637</v>
      </c>
      <c r="C208" s="58">
        <v>1648</v>
      </c>
      <c r="D208" s="58">
        <v>1630</v>
      </c>
      <c r="E208" s="58">
        <v>1639.400024</v>
      </c>
      <c r="F208" s="58">
        <v>1639.400024</v>
      </c>
      <c r="G208" s="61">
        <f t="shared" si="10"/>
        <v>5.9957646733769104E-3</v>
      </c>
      <c r="H208" s="61">
        <f t="shared" si="11"/>
        <v>-4.4004235326623092E-2</v>
      </c>
      <c r="I208" s="61">
        <f t="shared" si="9"/>
        <v>1.8224153121290281</v>
      </c>
      <c r="J208" s="21"/>
    </row>
    <row r="209" spans="1:10" ht="14.25" customHeight="1" x14ac:dyDescent="0.35">
      <c r="A209" s="56">
        <v>44483</v>
      </c>
      <c r="B209" s="58">
        <v>1638</v>
      </c>
      <c r="C209" s="58">
        <v>1690</v>
      </c>
      <c r="D209" s="58">
        <v>1638</v>
      </c>
      <c r="E209" s="58">
        <v>1687.400024</v>
      </c>
      <c r="F209" s="58">
        <v>1687.400024</v>
      </c>
      <c r="G209" s="61">
        <f t="shared" si="10"/>
        <v>2.8858561096158863E-2</v>
      </c>
      <c r="H209" s="61">
        <f t="shared" si="11"/>
        <v>-2.1141438903841139E-2</v>
      </c>
      <c r="I209" s="61">
        <f t="shared" si="9"/>
        <v>2.4939169646377772</v>
      </c>
      <c r="J209" s="21"/>
    </row>
    <row r="210" spans="1:10" ht="14.25" customHeight="1" x14ac:dyDescent="0.35">
      <c r="A210" s="56">
        <v>44487</v>
      </c>
      <c r="B210" s="58">
        <v>1705</v>
      </c>
      <c r="C210" s="58">
        <v>1725</v>
      </c>
      <c r="D210" s="58">
        <v>1667.0500489999999</v>
      </c>
      <c r="E210" s="58">
        <v>1670.3000489999999</v>
      </c>
      <c r="F210" s="58">
        <v>1670.3000489999999</v>
      </c>
      <c r="G210" s="61">
        <f t="shared" si="10"/>
        <v>-1.0185616622642441E-2</v>
      </c>
      <c r="H210" s="61">
        <f t="shared" si="11"/>
        <v>-6.0185616622642442E-2</v>
      </c>
      <c r="I210" s="61">
        <f t="shared" si="9"/>
        <v>2.2546948506719784</v>
      </c>
      <c r="J210" s="21"/>
    </row>
    <row r="211" spans="1:10" ht="14.25" customHeight="1" x14ac:dyDescent="0.35">
      <c r="A211" s="56">
        <v>44488</v>
      </c>
      <c r="B211" s="58">
        <v>1675.4499510000001</v>
      </c>
      <c r="C211" s="58">
        <v>1692.4499510000001</v>
      </c>
      <c r="D211" s="58">
        <v>1671</v>
      </c>
      <c r="E211" s="58">
        <v>1688.6999510000001</v>
      </c>
      <c r="F211" s="58">
        <v>1688.6999510000001</v>
      </c>
      <c r="G211" s="61">
        <f t="shared" si="10"/>
        <v>1.0955692789738299E-2</v>
      </c>
      <c r="H211" s="61">
        <f t="shared" si="11"/>
        <v>-3.9044307210261704E-2</v>
      </c>
      <c r="I211" s="61">
        <f t="shared" si="9"/>
        <v>2.5121024464844597</v>
      </c>
      <c r="J211" s="21"/>
    </row>
    <row r="212" spans="1:10" ht="14.25" customHeight="1" x14ac:dyDescent="0.35">
      <c r="A212" s="56">
        <v>44489</v>
      </c>
      <c r="B212" s="58">
        <v>1689.099976</v>
      </c>
      <c r="C212" s="58">
        <v>1698.75</v>
      </c>
      <c r="D212" s="58">
        <v>1664.4499510000001</v>
      </c>
      <c r="E212" s="58">
        <v>1673.849976</v>
      </c>
      <c r="F212" s="58">
        <v>1673.849976</v>
      </c>
      <c r="G212" s="61">
        <f t="shared" si="10"/>
        <v>-8.8326251600695706E-3</v>
      </c>
      <c r="H212" s="61">
        <f t="shared" si="11"/>
        <v>-5.8832625160069575E-2</v>
      </c>
      <c r="I212" s="61">
        <f t="shared" si="9"/>
        <v>2.3043569724800084</v>
      </c>
      <c r="J212" s="21"/>
    </row>
    <row r="213" spans="1:10" ht="14.25" customHeight="1" x14ac:dyDescent="0.35">
      <c r="A213" s="56">
        <v>44490</v>
      </c>
      <c r="B213" s="58">
        <v>1671.8000489999999</v>
      </c>
      <c r="C213" s="58">
        <v>1681.9499510000001</v>
      </c>
      <c r="D213" s="58">
        <v>1660.849976</v>
      </c>
      <c r="E213" s="58">
        <v>1676.3000489999999</v>
      </c>
      <c r="F213" s="58">
        <v>1676.3000489999999</v>
      </c>
      <c r="G213" s="61">
        <f t="shared" si="10"/>
        <v>1.4626649066588008E-3</v>
      </c>
      <c r="H213" s="61">
        <f t="shared" si="11"/>
        <v>-4.8537335093341204E-2</v>
      </c>
      <c r="I213" s="61">
        <f t="shared" si="9"/>
        <v>2.338632557235572</v>
      </c>
      <c r="J213" s="21"/>
    </row>
    <row r="214" spans="1:10" ht="14.25" customHeight="1" x14ac:dyDescent="0.35">
      <c r="A214" s="56">
        <v>44491</v>
      </c>
      <c r="B214" s="58">
        <v>1680.099976</v>
      </c>
      <c r="C214" s="58">
        <v>1708</v>
      </c>
      <c r="D214" s="58">
        <v>1670.75</v>
      </c>
      <c r="E214" s="58">
        <v>1680.75</v>
      </c>
      <c r="F214" s="58">
        <v>1680.75</v>
      </c>
      <c r="G214" s="61">
        <f t="shared" si="10"/>
        <v>2.6511094808699094E-3</v>
      </c>
      <c r="H214" s="61">
        <f t="shared" si="11"/>
        <v>-4.7348890519130091E-2</v>
      </c>
      <c r="I214" s="61">
        <f t="shared" si="9"/>
        <v>2.4008856707789676</v>
      </c>
      <c r="J214" s="21"/>
    </row>
    <row r="215" spans="1:10" ht="14.25" customHeight="1" x14ac:dyDescent="0.35">
      <c r="A215" s="56">
        <v>44494</v>
      </c>
      <c r="B215" s="58">
        <v>1690</v>
      </c>
      <c r="C215" s="58">
        <v>1690</v>
      </c>
      <c r="D215" s="58">
        <v>1613.8000489999999</v>
      </c>
      <c r="E215" s="58">
        <v>1657</v>
      </c>
      <c r="F215" s="58">
        <v>1657</v>
      </c>
      <c r="G215" s="61">
        <f t="shared" si="10"/>
        <v>-1.4231383922583199E-2</v>
      </c>
      <c r="H215" s="61">
        <f t="shared" si="11"/>
        <v>-6.4231383922583207E-2</v>
      </c>
      <c r="I215" s="61">
        <f t="shared" si="9"/>
        <v>2.0686322489647426</v>
      </c>
      <c r="J215" s="21"/>
    </row>
    <row r="216" spans="1:10" ht="14.25" customHeight="1" x14ac:dyDescent="0.35">
      <c r="A216" s="56">
        <v>44495</v>
      </c>
      <c r="B216" s="58">
        <v>1650</v>
      </c>
      <c r="C216" s="58">
        <v>1673.849976</v>
      </c>
      <c r="D216" s="58">
        <v>1646.349976</v>
      </c>
      <c r="E216" s="58">
        <v>1652.75</v>
      </c>
      <c r="F216" s="58">
        <v>1652.75</v>
      </c>
      <c r="G216" s="61">
        <f t="shared" si="10"/>
        <v>-2.568171212875444E-3</v>
      </c>
      <c r="H216" s="61">
        <f t="shared" si="11"/>
        <v>-5.256817121287545E-2</v>
      </c>
      <c r="I216" s="61">
        <f t="shared" si="9"/>
        <v>2.0091763734821972</v>
      </c>
      <c r="J216" s="21"/>
    </row>
    <row r="217" spans="1:10" ht="14.25" customHeight="1" x14ac:dyDescent="0.35">
      <c r="A217" s="56">
        <v>44496</v>
      </c>
      <c r="B217" s="58">
        <v>1652.75</v>
      </c>
      <c r="C217" s="58">
        <v>1665.0500489999999</v>
      </c>
      <c r="D217" s="58">
        <v>1637.3000489999999</v>
      </c>
      <c r="E217" s="58">
        <v>1642.8000489999999</v>
      </c>
      <c r="F217" s="58">
        <v>1642.8000489999999</v>
      </c>
      <c r="G217" s="61">
        <f t="shared" si="10"/>
        <v>-6.0384343041600111E-3</v>
      </c>
      <c r="H217" s="61">
        <f t="shared" si="11"/>
        <v>-5.6038434304160015E-2</v>
      </c>
      <c r="I217" s="61">
        <f t="shared" si="9"/>
        <v>1.8699803622555073</v>
      </c>
      <c r="J217" s="21"/>
    </row>
    <row r="218" spans="1:10" ht="14.25" customHeight="1" x14ac:dyDescent="0.35">
      <c r="A218" s="56">
        <v>44497</v>
      </c>
      <c r="B218" s="58">
        <v>1650</v>
      </c>
      <c r="C218" s="58">
        <v>1650</v>
      </c>
      <c r="D218" s="58">
        <v>1587.150024</v>
      </c>
      <c r="E218" s="58">
        <v>1593.599976</v>
      </c>
      <c r="F218" s="58">
        <v>1593.599976</v>
      </c>
      <c r="G218" s="61">
        <f t="shared" si="10"/>
        <v>-3.0406540139434821E-2</v>
      </c>
      <c r="H218" s="61">
        <f t="shared" si="11"/>
        <v>-8.0406540139434823E-2</v>
      </c>
      <c r="I218" s="61">
        <f t="shared" si="9"/>
        <v>1.1816901471919434</v>
      </c>
      <c r="J218" s="21"/>
    </row>
    <row r="219" spans="1:10" ht="14.25" customHeight="1" x14ac:dyDescent="0.35">
      <c r="A219" s="56">
        <v>44498</v>
      </c>
      <c r="B219" s="58">
        <v>1590</v>
      </c>
      <c r="C219" s="58">
        <v>1602</v>
      </c>
      <c r="D219" s="58">
        <v>1560</v>
      </c>
      <c r="E219" s="58">
        <v>1582.849976</v>
      </c>
      <c r="F219" s="58">
        <v>1582.849976</v>
      </c>
      <c r="G219" s="61">
        <f t="shared" si="10"/>
        <v>-6.7685883322156498E-3</v>
      </c>
      <c r="H219" s="61">
        <f t="shared" si="11"/>
        <v>-5.6768588332215653E-2</v>
      </c>
      <c r="I219" s="61">
        <f t="shared" si="9"/>
        <v>1.0313017562655047</v>
      </c>
      <c r="J219" s="21"/>
    </row>
    <row r="220" spans="1:10" ht="14.25" customHeight="1" x14ac:dyDescent="0.35">
      <c r="A220" s="56">
        <v>44501</v>
      </c>
      <c r="B220" s="58">
        <v>1585</v>
      </c>
      <c r="C220" s="58">
        <v>1611</v>
      </c>
      <c r="D220" s="58">
        <v>1583.5500489999999</v>
      </c>
      <c r="E220" s="58">
        <v>1605.3000489999999</v>
      </c>
      <c r="F220" s="58">
        <v>1605.3000489999999</v>
      </c>
      <c r="G220" s="61">
        <f t="shared" si="10"/>
        <v>1.4083681071380734E-2</v>
      </c>
      <c r="H220" s="61">
        <f t="shared" si="11"/>
        <v>-3.5916318928619267E-2</v>
      </c>
      <c r="I220" s="61">
        <f t="shared" si="9"/>
        <v>1.345369696233047</v>
      </c>
      <c r="J220" s="21"/>
    </row>
    <row r="221" spans="1:10" ht="14.25" customHeight="1" x14ac:dyDescent="0.35">
      <c r="A221" s="56">
        <v>44502</v>
      </c>
      <c r="B221" s="58">
        <v>1606</v>
      </c>
      <c r="C221" s="58">
        <v>1622</v>
      </c>
      <c r="D221" s="58">
        <v>1600.0500489999999</v>
      </c>
      <c r="E221" s="58">
        <v>1606.75</v>
      </c>
      <c r="F221" s="58">
        <v>1606.75</v>
      </c>
      <c r="G221" s="61">
        <f t="shared" si="10"/>
        <v>9.0281974213791332E-4</v>
      </c>
      <c r="H221" s="61">
        <f t="shared" si="11"/>
        <v>-4.909718025786209E-2</v>
      </c>
      <c r="I221" s="61">
        <f t="shared" si="9"/>
        <v>1.3656539564946462</v>
      </c>
      <c r="J221" s="21"/>
    </row>
    <row r="222" spans="1:10" ht="14.25" customHeight="1" x14ac:dyDescent="0.35">
      <c r="A222" s="56">
        <v>44503</v>
      </c>
      <c r="B222" s="58">
        <v>1605.099976</v>
      </c>
      <c r="C222" s="58">
        <v>1609.900024</v>
      </c>
      <c r="D222" s="58">
        <v>1575.5500489999999</v>
      </c>
      <c r="E222" s="58">
        <v>1581.4499510000001</v>
      </c>
      <c r="F222" s="58">
        <v>1581.4499510000001</v>
      </c>
      <c r="G222" s="61">
        <f t="shared" si="10"/>
        <v>-1.5871388544551036E-2</v>
      </c>
      <c r="H222" s="61">
        <f t="shared" si="11"/>
        <v>-6.5871388544551046E-2</v>
      </c>
      <c r="I222" s="61">
        <f t="shared" si="9"/>
        <v>1.0117159416602235</v>
      </c>
      <c r="J222" s="21"/>
    </row>
    <row r="223" spans="1:10" ht="14.25" customHeight="1" x14ac:dyDescent="0.35">
      <c r="A223" s="56">
        <v>44504</v>
      </c>
      <c r="B223" s="58">
        <v>1595</v>
      </c>
      <c r="C223" s="58">
        <v>1597.849976</v>
      </c>
      <c r="D223" s="58">
        <v>1590.099976</v>
      </c>
      <c r="E223" s="58">
        <v>1593.9499510000001</v>
      </c>
      <c r="F223" s="58">
        <v>1593.9499510000001</v>
      </c>
      <c r="G223" s="61">
        <f t="shared" si="10"/>
        <v>7.8730647814933118E-3</v>
      </c>
      <c r="H223" s="61">
        <f t="shared" si="11"/>
        <v>-4.2126935218506689E-2</v>
      </c>
      <c r="I223" s="61">
        <f t="shared" si="9"/>
        <v>1.1865861636677102</v>
      </c>
      <c r="J223" s="21"/>
    </row>
    <row r="224" spans="1:10" ht="14.25" customHeight="1" x14ac:dyDescent="0.35">
      <c r="A224" s="56">
        <v>44508</v>
      </c>
      <c r="B224" s="58">
        <v>1592.099976</v>
      </c>
      <c r="C224" s="58">
        <v>1604.6999510000001</v>
      </c>
      <c r="D224" s="58">
        <v>1570.4499510000001</v>
      </c>
      <c r="E224" s="58">
        <v>1600.25</v>
      </c>
      <c r="F224" s="58">
        <v>1600.25</v>
      </c>
      <c r="G224" s="61">
        <f t="shared" si="10"/>
        <v>3.9446855337748011E-3</v>
      </c>
      <c r="H224" s="61">
        <f t="shared" si="11"/>
        <v>-4.6055314466225204E-2</v>
      </c>
      <c r="I224" s="61">
        <f t="shared" si="9"/>
        <v>1.274721441050753</v>
      </c>
      <c r="J224" s="21"/>
    </row>
    <row r="225" spans="1:10" ht="14.25" customHeight="1" x14ac:dyDescent="0.35">
      <c r="A225" s="56">
        <v>44509</v>
      </c>
      <c r="B225" s="58">
        <v>1594.599976</v>
      </c>
      <c r="C225" s="58">
        <v>1594.599976</v>
      </c>
      <c r="D225" s="58">
        <v>1569.0500489999999</v>
      </c>
      <c r="E225" s="58">
        <v>1572.25</v>
      </c>
      <c r="F225" s="58">
        <v>1572.25</v>
      </c>
      <c r="G225" s="61">
        <f t="shared" si="10"/>
        <v>-1.7652152598500066E-2</v>
      </c>
      <c r="H225" s="61">
        <f t="shared" si="11"/>
        <v>-6.7652152598500076E-2</v>
      </c>
      <c r="I225" s="61">
        <f t="shared" si="9"/>
        <v>0.88301214375398263</v>
      </c>
      <c r="J225" s="21"/>
    </row>
    <row r="226" spans="1:10" ht="14.25" customHeight="1" x14ac:dyDescent="0.35">
      <c r="A226" s="56">
        <v>44510</v>
      </c>
      <c r="B226" s="58">
        <v>1568</v>
      </c>
      <c r="C226" s="58">
        <v>1569</v>
      </c>
      <c r="D226" s="58">
        <v>1550</v>
      </c>
      <c r="E226" s="58">
        <v>1555.25</v>
      </c>
      <c r="F226" s="58">
        <v>1555.25</v>
      </c>
      <c r="G226" s="61">
        <f t="shared" si="10"/>
        <v>-1.0871410028483557E-2</v>
      </c>
      <c r="H226" s="61">
        <f t="shared" si="11"/>
        <v>-6.0871410028483564E-2</v>
      </c>
      <c r="I226" s="61">
        <f t="shared" si="9"/>
        <v>0.64518864182380065</v>
      </c>
      <c r="J226" s="21"/>
    </row>
    <row r="227" spans="1:10" ht="14.25" customHeight="1" x14ac:dyDescent="0.35">
      <c r="A227" s="56">
        <v>44511</v>
      </c>
      <c r="B227" s="58">
        <v>1550.0500489999999</v>
      </c>
      <c r="C227" s="58">
        <v>1554.900024</v>
      </c>
      <c r="D227" s="58">
        <v>1535.599976</v>
      </c>
      <c r="E227" s="58">
        <v>1548.3000489999999</v>
      </c>
      <c r="F227" s="58">
        <v>1548.3000489999999</v>
      </c>
      <c r="G227" s="61">
        <f t="shared" si="10"/>
        <v>-4.4787179247249885E-3</v>
      </c>
      <c r="H227" s="61">
        <f t="shared" si="11"/>
        <v>-5.4478717924724994E-2</v>
      </c>
      <c r="I227" s="61">
        <f t="shared" si="9"/>
        <v>0.54796148387890753</v>
      </c>
      <c r="J227" s="21"/>
    </row>
    <row r="228" spans="1:10" ht="14.25" customHeight="1" x14ac:dyDescent="0.35">
      <c r="A228" s="56">
        <v>44512</v>
      </c>
      <c r="B228" s="58">
        <v>1550</v>
      </c>
      <c r="C228" s="58">
        <v>1559.0500489999999</v>
      </c>
      <c r="D228" s="58">
        <v>1545.0500489999999</v>
      </c>
      <c r="E228" s="58">
        <v>1553</v>
      </c>
      <c r="F228" s="58">
        <v>1553</v>
      </c>
      <c r="G228" s="61">
        <f t="shared" si="10"/>
        <v>3.0309576782829748E-3</v>
      </c>
      <c r="H228" s="61">
        <f t="shared" si="11"/>
        <v>-4.6969042321717031E-2</v>
      </c>
      <c r="I228" s="61">
        <f t="shared" si="9"/>
        <v>0.61371200186245312</v>
      </c>
      <c r="J228" s="21"/>
    </row>
    <row r="229" spans="1:10" ht="14.25" customHeight="1" x14ac:dyDescent="0.35">
      <c r="A229" s="56">
        <v>44515</v>
      </c>
      <c r="B229" s="58">
        <v>1562.099976</v>
      </c>
      <c r="C229" s="58">
        <v>1571.849976</v>
      </c>
      <c r="D229" s="58">
        <v>1554.400024</v>
      </c>
      <c r="E229" s="58">
        <v>1557.25</v>
      </c>
      <c r="F229" s="58">
        <v>1557.25</v>
      </c>
      <c r="G229" s="61">
        <f t="shared" si="10"/>
        <v>2.7329009855677731E-3</v>
      </c>
      <c r="H229" s="61">
        <f t="shared" si="11"/>
        <v>-4.7267099014432226E-2</v>
      </c>
      <c r="I229" s="61">
        <f t="shared" si="9"/>
        <v>0.67316787734499861</v>
      </c>
      <c r="J229" s="21"/>
    </row>
    <row r="230" spans="1:10" ht="14.25" customHeight="1" x14ac:dyDescent="0.35">
      <c r="A230" s="56">
        <v>44516</v>
      </c>
      <c r="B230" s="58">
        <v>1555</v>
      </c>
      <c r="C230" s="58">
        <v>1557.1999510000001</v>
      </c>
      <c r="D230" s="58">
        <v>1541.599976</v>
      </c>
      <c r="E230" s="58">
        <v>1548</v>
      </c>
      <c r="F230" s="58">
        <v>1548</v>
      </c>
      <c r="G230" s="61">
        <f t="shared" si="10"/>
        <v>-5.9576699845825098E-3</v>
      </c>
      <c r="H230" s="61">
        <f t="shared" si="11"/>
        <v>-5.5957669984582514E-2</v>
      </c>
      <c r="I230" s="61">
        <f t="shared" si="9"/>
        <v>0.54376391305945837</v>
      </c>
      <c r="J230" s="21"/>
    </row>
    <row r="231" spans="1:10" ht="14.25" customHeight="1" x14ac:dyDescent="0.35">
      <c r="A231" s="56">
        <v>44517</v>
      </c>
      <c r="B231" s="58">
        <v>1536.900024</v>
      </c>
      <c r="C231" s="58">
        <v>1544</v>
      </c>
      <c r="D231" s="58">
        <v>1528.5</v>
      </c>
      <c r="E231" s="58">
        <v>1530.8000489999999</v>
      </c>
      <c r="F231" s="58">
        <v>1530.8000489999999</v>
      </c>
      <c r="G231" s="61">
        <f t="shared" si="10"/>
        <v>-1.117326858871889E-2</v>
      </c>
      <c r="H231" s="61">
        <f t="shared" si="11"/>
        <v>-6.1173268588718896E-2</v>
      </c>
      <c r="I231" s="61">
        <f t="shared" si="9"/>
        <v>0.30314317306842609</v>
      </c>
      <c r="J231" s="21"/>
    </row>
    <row r="232" spans="1:10" ht="14.25" customHeight="1" x14ac:dyDescent="0.35">
      <c r="A232" s="56">
        <v>44518</v>
      </c>
      <c r="B232" s="58">
        <v>1526.0500489999999</v>
      </c>
      <c r="C232" s="58">
        <v>1543.5</v>
      </c>
      <c r="D232" s="58">
        <v>1525.25</v>
      </c>
      <c r="E232" s="58">
        <v>1539.400024</v>
      </c>
      <c r="F232" s="58">
        <v>1539.400024</v>
      </c>
      <c r="G232" s="61">
        <f t="shared" si="10"/>
        <v>5.6022391297531685E-3</v>
      </c>
      <c r="H232" s="61">
        <f t="shared" si="11"/>
        <v>-4.4397760870246834E-2</v>
      </c>
      <c r="I232" s="61">
        <f t="shared" si="9"/>
        <v>0.42345353606913416</v>
      </c>
      <c r="J232" s="21"/>
    </row>
    <row r="233" spans="1:10" ht="14.25" customHeight="1" x14ac:dyDescent="0.35">
      <c r="A233" s="56">
        <v>44522</v>
      </c>
      <c r="B233" s="58">
        <v>1546</v>
      </c>
      <c r="C233" s="58">
        <v>1552.6999510000001</v>
      </c>
      <c r="D233" s="58">
        <v>1499.0500489999999</v>
      </c>
      <c r="E233" s="58">
        <v>1515.349976</v>
      </c>
      <c r="F233" s="58">
        <v>1515.349976</v>
      </c>
      <c r="G233" s="61">
        <f t="shared" si="10"/>
        <v>-1.5746326164579976E-2</v>
      </c>
      <c r="H233" s="61">
        <f t="shared" si="11"/>
        <v>-6.5746326164579982E-2</v>
      </c>
      <c r="I233" s="61">
        <f t="shared" si="9"/>
        <v>8.7002557425076316E-2</v>
      </c>
      <c r="J233" s="21"/>
    </row>
    <row r="234" spans="1:10" ht="14.25" customHeight="1" x14ac:dyDescent="0.35">
      <c r="A234" s="56">
        <v>44523</v>
      </c>
      <c r="B234" s="58">
        <v>1502</v>
      </c>
      <c r="C234" s="58">
        <v>1527.8000489999999</v>
      </c>
      <c r="D234" s="58">
        <v>1496.349976</v>
      </c>
      <c r="E234" s="58">
        <v>1515.5500489999999</v>
      </c>
      <c r="F234" s="58">
        <v>1515.5500489999999</v>
      </c>
      <c r="G234" s="61">
        <f t="shared" si="10"/>
        <v>1.3202217073498125E-4</v>
      </c>
      <c r="H234" s="61">
        <f t="shared" si="11"/>
        <v>-4.9867977829265019E-2</v>
      </c>
      <c r="I234" s="61">
        <f t="shared" si="9"/>
        <v>8.980150221929227E-2</v>
      </c>
      <c r="J234" s="21"/>
    </row>
    <row r="235" spans="1:10" ht="14.25" customHeight="1" x14ac:dyDescent="0.35">
      <c r="A235" s="56">
        <v>44524</v>
      </c>
      <c r="B235" s="58">
        <v>1524</v>
      </c>
      <c r="C235" s="58">
        <v>1536.349976</v>
      </c>
      <c r="D235" s="58">
        <v>1514.0500489999999</v>
      </c>
      <c r="E235" s="58">
        <v>1518.0500489999999</v>
      </c>
      <c r="F235" s="58">
        <v>1518.0500489999999</v>
      </c>
      <c r="G235" s="61">
        <f t="shared" si="10"/>
        <v>1.6482070709343719E-3</v>
      </c>
      <c r="H235" s="61">
        <f t="shared" si="11"/>
        <v>-4.8351792929065628E-2</v>
      </c>
      <c r="I235" s="61">
        <f t="shared" si="9"/>
        <v>0.12477554662078962</v>
      </c>
      <c r="J235" s="21"/>
    </row>
    <row r="236" spans="1:10" ht="14.25" customHeight="1" x14ac:dyDescent="0.35">
      <c r="A236" s="56">
        <v>44525</v>
      </c>
      <c r="B236" s="58">
        <v>1514.8000489999999</v>
      </c>
      <c r="C236" s="58">
        <v>1533.3000489999999</v>
      </c>
      <c r="D236" s="58">
        <v>1507</v>
      </c>
      <c r="E236" s="58">
        <v>1525.9499510000001</v>
      </c>
      <c r="F236" s="58">
        <v>1525.9499510000001</v>
      </c>
      <c r="G236" s="61">
        <f t="shared" si="10"/>
        <v>5.1904860289265012E-3</v>
      </c>
      <c r="H236" s="61">
        <f t="shared" si="11"/>
        <v>-4.4809513971073502E-2</v>
      </c>
      <c r="I236" s="61">
        <f t="shared" si="9"/>
        <v>0.23529215594698225</v>
      </c>
      <c r="J236" s="21"/>
    </row>
    <row r="237" spans="1:10" ht="14.25" customHeight="1" x14ac:dyDescent="0.35">
      <c r="A237" s="56">
        <v>44526</v>
      </c>
      <c r="B237" s="58">
        <v>1500</v>
      </c>
      <c r="C237" s="58">
        <v>1506.6999510000001</v>
      </c>
      <c r="D237" s="58">
        <v>1485</v>
      </c>
      <c r="E237" s="58">
        <v>1489.900024</v>
      </c>
      <c r="F237" s="58">
        <v>1489.900024</v>
      </c>
      <c r="G237" s="61">
        <f t="shared" si="10"/>
        <v>-2.3908115094965599E-2</v>
      </c>
      <c r="H237" s="61">
        <f t="shared" si="11"/>
        <v>-7.3908115094965601E-2</v>
      </c>
      <c r="I237" s="61">
        <f t="shared" si="9"/>
        <v>-0.26903254308051333</v>
      </c>
      <c r="J237" s="21"/>
    </row>
    <row r="238" spans="1:10" ht="14.25" customHeight="1" x14ac:dyDescent="0.35">
      <c r="A238" s="56">
        <v>44529</v>
      </c>
      <c r="B238" s="58">
        <v>1494.8000489999999</v>
      </c>
      <c r="C238" s="58">
        <v>1507.650024</v>
      </c>
      <c r="D238" s="58">
        <v>1462</v>
      </c>
      <c r="E238" s="58">
        <v>1501.25</v>
      </c>
      <c r="F238" s="58">
        <v>1501.25</v>
      </c>
      <c r="G238" s="61">
        <f t="shared" si="10"/>
        <v>7.589074692436343E-3</v>
      </c>
      <c r="H238" s="61">
        <f t="shared" si="11"/>
        <v>-4.2410925307563657E-2</v>
      </c>
      <c r="I238" s="61">
        <f t="shared" si="9"/>
        <v>-0.11025071724854206</v>
      </c>
      <c r="J238" s="21"/>
    </row>
    <row r="239" spans="1:10" ht="14.25" customHeight="1" x14ac:dyDescent="0.35">
      <c r="A239" s="56">
        <v>44530</v>
      </c>
      <c r="B239" s="58">
        <v>1495</v>
      </c>
      <c r="C239" s="58">
        <v>1529</v>
      </c>
      <c r="D239" s="58">
        <v>1486.5500489999999</v>
      </c>
      <c r="E239" s="58">
        <v>1493.5500489999999</v>
      </c>
      <c r="F239" s="58">
        <v>1493.5500489999999</v>
      </c>
      <c r="G239" s="61">
        <f t="shared" si="10"/>
        <v>-5.1422250842509485E-3</v>
      </c>
      <c r="H239" s="61">
        <f t="shared" si="11"/>
        <v>-5.514222508425095E-2</v>
      </c>
      <c r="I239" s="61">
        <f t="shared" si="9"/>
        <v>-0.21797008851388441</v>
      </c>
      <c r="J239" s="21"/>
    </row>
    <row r="240" spans="1:10" ht="14.25" customHeight="1" x14ac:dyDescent="0.35">
      <c r="A240" s="56">
        <v>44531</v>
      </c>
      <c r="B240" s="58">
        <v>1495</v>
      </c>
      <c r="C240" s="58">
        <v>1507.0500489999999</v>
      </c>
      <c r="D240" s="58">
        <v>1489.099976</v>
      </c>
      <c r="E240" s="58">
        <v>1504.650024</v>
      </c>
      <c r="F240" s="58">
        <v>1504.650024</v>
      </c>
      <c r="G240" s="61">
        <f t="shared" si="10"/>
        <v>7.4044596382147037E-3</v>
      </c>
      <c r="H240" s="61">
        <f t="shared" si="11"/>
        <v>-4.2595540361785297E-2</v>
      </c>
      <c r="I240" s="61">
        <f t="shared" si="9"/>
        <v>-6.2685681111678992E-2</v>
      </c>
      <c r="J240" s="21"/>
    </row>
    <row r="241" spans="1:10" ht="14.25" customHeight="1" x14ac:dyDescent="0.35">
      <c r="A241" s="56">
        <v>44532</v>
      </c>
      <c r="B241" s="58">
        <v>1504.5</v>
      </c>
      <c r="C241" s="58">
        <v>1528.8000489999999</v>
      </c>
      <c r="D241" s="58">
        <v>1500</v>
      </c>
      <c r="E241" s="58">
        <v>1525.75</v>
      </c>
      <c r="F241" s="58">
        <v>1525.75</v>
      </c>
      <c r="G241" s="61">
        <f t="shared" si="10"/>
        <v>1.3925763476447254E-2</v>
      </c>
      <c r="H241" s="61">
        <f t="shared" si="11"/>
        <v>-3.6074236523552752E-2</v>
      </c>
      <c r="I241" s="61">
        <f t="shared" si="9"/>
        <v>0.23249491788613197</v>
      </c>
      <c r="J241" s="21"/>
    </row>
    <row r="242" spans="1:10" ht="14.25" customHeight="1" x14ac:dyDescent="0.35">
      <c r="A242" s="56">
        <v>44533</v>
      </c>
      <c r="B242" s="58">
        <v>1525.8000489999999</v>
      </c>
      <c r="C242" s="58">
        <v>1535.9499510000001</v>
      </c>
      <c r="D242" s="58">
        <v>1507.0500489999999</v>
      </c>
      <c r="E242" s="58">
        <v>1513.5500489999999</v>
      </c>
      <c r="F242" s="58">
        <v>1513.5500489999999</v>
      </c>
      <c r="G242" s="61">
        <f t="shared" si="10"/>
        <v>-8.0281751250388615E-3</v>
      </c>
      <c r="H242" s="61">
        <f t="shared" si="11"/>
        <v>-5.8028175125038862E-2</v>
      </c>
      <c r="I242" s="61">
        <f t="shared" si="9"/>
        <v>6.1822266698094389E-2</v>
      </c>
      <c r="J242" s="21"/>
    </row>
    <row r="243" spans="1:10" ht="14.25" customHeight="1" x14ac:dyDescent="0.35">
      <c r="A243" s="56">
        <v>44536</v>
      </c>
      <c r="B243" s="58">
        <v>1513</v>
      </c>
      <c r="C243" s="58">
        <v>1518.8000489999999</v>
      </c>
      <c r="D243" s="58">
        <v>1497.349976</v>
      </c>
      <c r="E243" s="58">
        <v>1503.8000489999999</v>
      </c>
      <c r="F243" s="58">
        <v>1503.8000489999999</v>
      </c>
      <c r="G243" s="61">
        <f t="shared" si="10"/>
        <v>-6.4626467715193231E-3</v>
      </c>
      <c r="H243" s="61">
        <f t="shared" si="11"/>
        <v>-5.6462646771519326E-2</v>
      </c>
      <c r="I243" s="61">
        <f t="shared" si="9"/>
        <v>-7.4576506467745274E-2</v>
      </c>
      <c r="J243" s="21"/>
    </row>
    <row r="244" spans="1:10" ht="14.25" customHeight="1" x14ac:dyDescent="0.35">
      <c r="A244" s="56">
        <v>44537</v>
      </c>
      <c r="B244" s="58">
        <v>1513.9499510000001</v>
      </c>
      <c r="C244" s="58">
        <v>1532</v>
      </c>
      <c r="D244" s="58">
        <v>1509.900024</v>
      </c>
      <c r="E244" s="58">
        <v>1525.6999510000001</v>
      </c>
      <c r="F244" s="58">
        <v>1525.6999510000001</v>
      </c>
      <c r="G244" s="61">
        <f t="shared" si="10"/>
        <v>1.4458018474704126E-2</v>
      </c>
      <c r="H244" s="61">
        <f t="shared" si="11"/>
        <v>-3.5541981525295877E-2</v>
      </c>
      <c r="I244" s="61">
        <f t="shared" si="9"/>
        <v>0.23179475150683251</v>
      </c>
      <c r="J244" s="21"/>
    </row>
    <row r="245" spans="1:10" ht="14.25" customHeight="1" x14ac:dyDescent="0.35">
      <c r="A245" s="56">
        <v>44538</v>
      </c>
      <c r="B245" s="58">
        <v>1536</v>
      </c>
      <c r="C245" s="58">
        <v>1555.0500489999999</v>
      </c>
      <c r="D245" s="58">
        <v>1534</v>
      </c>
      <c r="E245" s="58">
        <v>1553.8000489999999</v>
      </c>
      <c r="F245" s="58">
        <v>1553.8000489999999</v>
      </c>
      <c r="G245" s="61">
        <f t="shared" si="10"/>
        <v>1.825028604915957E-2</v>
      </c>
      <c r="H245" s="61">
        <f t="shared" si="11"/>
        <v>-3.1749713950840433E-2</v>
      </c>
      <c r="I245" s="61">
        <f t="shared" si="9"/>
        <v>0.62490438156220174</v>
      </c>
      <c r="J245" s="21"/>
    </row>
    <row r="246" spans="1:10" ht="14.25" customHeight="1" x14ac:dyDescent="0.35">
      <c r="A246" s="56">
        <v>44539</v>
      </c>
      <c r="B246" s="58">
        <v>1545.1999510000001</v>
      </c>
      <c r="C246" s="58">
        <v>1554.6999510000001</v>
      </c>
      <c r="D246" s="58">
        <v>1522</v>
      </c>
      <c r="E246" s="58">
        <v>1526.849976</v>
      </c>
      <c r="F246" s="58">
        <v>1526.849976</v>
      </c>
      <c r="G246" s="61">
        <f t="shared" si="10"/>
        <v>-1.7496801204088062E-2</v>
      </c>
      <c r="H246" s="61">
        <f t="shared" si="11"/>
        <v>-6.7496801204088061E-2</v>
      </c>
      <c r="I246" s="61">
        <f t="shared" si="9"/>
        <v>0.24788316167196411</v>
      </c>
      <c r="J246" s="21"/>
    </row>
    <row r="247" spans="1:10" ht="14.25" customHeight="1" x14ac:dyDescent="0.35">
      <c r="A247" s="56">
        <v>44540</v>
      </c>
      <c r="B247" s="58">
        <v>1524.900024</v>
      </c>
      <c r="C247" s="58">
        <v>1528</v>
      </c>
      <c r="D247" s="58">
        <v>1508.4499510000001</v>
      </c>
      <c r="E247" s="58">
        <v>1522.5500489999999</v>
      </c>
      <c r="F247" s="58">
        <v>1522.5500489999999</v>
      </c>
      <c r="G247" s="61">
        <f t="shared" si="10"/>
        <v>-2.8201808976681219E-3</v>
      </c>
      <c r="H247" s="61">
        <f t="shared" si="11"/>
        <v>-5.2820180897668122E-2</v>
      </c>
      <c r="I247" s="61">
        <f t="shared" si="9"/>
        <v>0.18772882654348486</v>
      </c>
      <c r="J247" s="21"/>
    </row>
    <row r="248" spans="1:10" ht="14.25" customHeight="1" x14ac:dyDescent="0.3"/>
    <row r="249" spans="1:10" ht="14.25" customHeight="1" x14ac:dyDescent="0.3"/>
    <row r="250" spans="1:10" ht="14.25" customHeight="1" x14ac:dyDescent="0.3"/>
    <row r="251" spans="1:10" ht="14.25" customHeight="1" x14ac:dyDescent="0.3"/>
    <row r="252" spans="1:10" ht="14.25" customHeight="1" x14ac:dyDescent="0.3"/>
    <row r="253" spans="1:10" ht="14.25" customHeight="1" x14ac:dyDescent="0.3"/>
    <row r="254" spans="1:10" ht="14.25" customHeight="1" x14ac:dyDescent="0.3"/>
    <row r="255" spans="1:10" ht="14.25" customHeight="1" x14ac:dyDescent="0.3"/>
    <row r="256" spans="1:10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000"/>
  <sheetViews>
    <sheetView workbookViewId="0">
      <selection activeCell="I9" sqref="I9"/>
    </sheetView>
  </sheetViews>
  <sheetFormatPr defaultColWidth="12.6640625" defaultRowHeight="15" customHeight="1" x14ac:dyDescent="0.3"/>
  <cols>
    <col min="1" max="1" width="9.1640625" customWidth="1"/>
    <col min="2" max="5" width="9.5" customWidth="1"/>
    <col min="6" max="6" width="10.6640625" customWidth="1"/>
    <col min="7" max="7" width="12.83203125" bestFit="1" customWidth="1"/>
    <col min="8" max="8" width="9.1640625" customWidth="1"/>
    <col min="9" max="9" width="12.83203125" customWidth="1"/>
    <col min="10" max="10" width="7.6640625" customWidth="1"/>
    <col min="11" max="11" width="39" bestFit="1" customWidth="1"/>
    <col min="12" max="13" width="11.5" customWidth="1"/>
    <col min="14" max="14" width="12.83203125" bestFit="1" customWidth="1"/>
    <col min="15" max="26" width="7.6640625" customWidth="1"/>
  </cols>
  <sheetData>
    <row r="1" spans="1:16" ht="14.25" customHeight="1" x14ac:dyDescent="0.35">
      <c r="A1" s="40" t="s">
        <v>7</v>
      </c>
      <c r="B1" s="40" t="s">
        <v>8</v>
      </c>
      <c r="C1" s="40" t="s">
        <v>9</v>
      </c>
      <c r="D1" s="40" t="s">
        <v>10</v>
      </c>
      <c r="E1" s="40" t="s">
        <v>11</v>
      </c>
      <c r="F1" s="40" t="s">
        <v>12</v>
      </c>
      <c r="G1" s="41" t="s">
        <v>31</v>
      </c>
      <c r="H1" s="54" t="s">
        <v>46</v>
      </c>
      <c r="I1" s="55" t="s">
        <v>44</v>
      </c>
    </row>
    <row r="2" spans="1:16" ht="14.25" customHeight="1" x14ac:dyDescent="0.35">
      <c r="A2" s="56">
        <v>44179</v>
      </c>
      <c r="B2" s="73">
        <v>98.25</v>
      </c>
      <c r="C2" s="47">
        <v>102.550003</v>
      </c>
      <c r="D2" s="47">
        <v>97.449996999999996</v>
      </c>
      <c r="E2" s="47">
        <v>101.5</v>
      </c>
      <c r="F2" s="47">
        <v>94.746841000000003</v>
      </c>
      <c r="G2" s="74" t="s">
        <v>32</v>
      </c>
      <c r="H2" s="60" t="s">
        <v>32</v>
      </c>
      <c r="I2" s="61">
        <f t="shared" ref="I2:I65" si="0">(E2-$L$5)/SQRT($L$7)</f>
        <v>-0.9253161654765546</v>
      </c>
    </row>
    <row r="3" spans="1:16" ht="14.25" customHeight="1" x14ac:dyDescent="0.35">
      <c r="A3" s="56">
        <v>44180</v>
      </c>
      <c r="B3" s="47">
        <v>102.5</v>
      </c>
      <c r="C3" s="47">
        <v>102.5</v>
      </c>
      <c r="D3" s="47">
        <v>99.199996999999996</v>
      </c>
      <c r="E3" s="47">
        <v>100.449997</v>
      </c>
      <c r="F3" s="47">
        <v>93.766707999999994</v>
      </c>
      <c r="G3" s="75">
        <f>LN(E3/E2)</f>
        <v>-1.039873708650384E-2</v>
      </c>
      <c r="H3" s="61">
        <f>G3-0.05</f>
        <v>-6.039873708650384E-2</v>
      </c>
      <c r="I3" s="61">
        <f t="shared" si="0"/>
        <v>-0.97837346048722118</v>
      </c>
    </row>
    <row r="4" spans="1:16" ht="14.25" customHeight="1" x14ac:dyDescent="0.35">
      <c r="A4" s="56">
        <v>44181</v>
      </c>
      <c r="B4" s="47">
        <v>101.900002</v>
      </c>
      <c r="C4" s="47">
        <v>103.599998</v>
      </c>
      <c r="D4" s="47">
        <v>100.650002</v>
      </c>
      <c r="E4" s="47">
        <v>102.900002</v>
      </c>
      <c r="F4" s="47">
        <v>96.053696000000002</v>
      </c>
      <c r="G4" s="75">
        <f t="shared" ref="G4:G67" si="1">LN(E4/E3)</f>
        <v>2.4097600881011521E-2</v>
      </c>
      <c r="H4" s="61">
        <f t="shared" ref="H4:H67" si="2">G4-0.05</f>
        <v>-2.5902399118988482E-2</v>
      </c>
      <c r="I4" s="61">
        <f t="shared" si="0"/>
        <v>-0.85457320652355817</v>
      </c>
      <c r="O4" s="29"/>
      <c r="P4" s="29"/>
    </row>
    <row r="5" spans="1:16" ht="14.25" customHeight="1" x14ac:dyDescent="0.35">
      <c r="A5" s="56">
        <v>44182</v>
      </c>
      <c r="B5" s="47">
        <v>105.099998</v>
      </c>
      <c r="C5" s="47">
        <v>105.599998</v>
      </c>
      <c r="D5" s="47">
        <v>100.699997</v>
      </c>
      <c r="E5" s="47">
        <v>101.5</v>
      </c>
      <c r="F5" s="47">
        <v>94.746841000000003</v>
      </c>
      <c r="G5" s="75">
        <f t="shared" si="1"/>
        <v>-1.3698863794507687E-2</v>
      </c>
      <c r="H5" s="61">
        <f t="shared" si="2"/>
        <v>-6.369886379450769E-2</v>
      </c>
      <c r="I5" s="61">
        <f t="shared" si="0"/>
        <v>-0.9253161654765546</v>
      </c>
      <c r="K5" s="62" t="s">
        <v>25</v>
      </c>
      <c r="L5" s="63">
        <f>AVERAGE(E2:E247)</f>
        <v>119.8119917723577</v>
      </c>
      <c r="M5" s="64"/>
      <c r="N5" s="65"/>
      <c r="O5" s="29"/>
      <c r="P5" s="29"/>
    </row>
    <row r="6" spans="1:16" ht="14.25" customHeight="1" x14ac:dyDescent="0.35">
      <c r="A6" s="56">
        <v>44183</v>
      </c>
      <c r="B6" s="47">
        <v>101.5</v>
      </c>
      <c r="C6" s="47">
        <v>102.300003</v>
      </c>
      <c r="D6" s="47">
        <v>98.150002000000001</v>
      </c>
      <c r="E6" s="47">
        <v>99</v>
      </c>
      <c r="F6" s="47">
        <v>92.413177000000005</v>
      </c>
      <c r="G6" s="75">
        <f t="shared" si="1"/>
        <v>-2.4938948347252066E-2</v>
      </c>
      <c r="H6" s="61">
        <f t="shared" si="2"/>
        <v>-7.4938948347252066E-2</v>
      </c>
      <c r="I6" s="61">
        <f t="shared" si="0"/>
        <v>-1.0516426974261452</v>
      </c>
      <c r="K6" s="66" t="s">
        <v>26</v>
      </c>
      <c r="L6" s="67">
        <f>AVERAGE(G2:G246)</f>
        <v>1.5276719320542417E-3</v>
      </c>
      <c r="M6" s="68" t="s">
        <v>40</v>
      </c>
      <c r="N6" s="76">
        <f>L6*100</f>
        <v>0.15276719320542417</v>
      </c>
      <c r="O6" s="29"/>
      <c r="P6" s="29"/>
    </row>
    <row r="7" spans="1:16" ht="14.25" customHeight="1" x14ac:dyDescent="0.35">
      <c r="A7" s="56">
        <v>44186</v>
      </c>
      <c r="B7" s="47">
        <v>98.900002000000001</v>
      </c>
      <c r="C7" s="47">
        <v>98.949996999999996</v>
      </c>
      <c r="D7" s="47">
        <v>88.949996999999996</v>
      </c>
      <c r="E7" s="47">
        <v>89.849997999999999</v>
      </c>
      <c r="F7" s="47">
        <v>83.871964000000006</v>
      </c>
      <c r="G7" s="75">
        <f t="shared" si="1"/>
        <v>-9.6978259164343286E-2</v>
      </c>
      <c r="H7" s="61">
        <f t="shared" si="2"/>
        <v>-0.14697825916434329</v>
      </c>
      <c r="I7" s="61">
        <f t="shared" si="0"/>
        <v>-1.5139979054228727</v>
      </c>
      <c r="K7" s="66" t="s">
        <v>27</v>
      </c>
      <c r="L7" s="67">
        <f>VAR(E2:E247)</f>
        <v>391.6434522896397</v>
      </c>
      <c r="M7" s="70"/>
      <c r="N7" s="69"/>
      <c r="O7" s="29"/>
      <c r="P7" s="29"/>
    </row>
    <row r="8" spans="1:16" ht="14.25" customHeight="1" x14ac:dyDescent="0.35">
      <c r="A8" s="56">
        <v>44187</v>
      </c>
      <c r="B8" s="47">
        <v>89.050003000000004</v>
      </c>
      <c r="C8" s="47">
        <v>92.300003000000004</v>
      </c>
      <c r="D8" s="47">
        <v>86.599997999999999</v>
      </c>
      <c r="E8" s="47">
        <v>90.550003000000004</v>
      </c>
      <c r="F8" s="47">
        <v>84.525390999999999</v>
      </c>
      <c r="G8" s="75">
        <f t="shared" si="1"/>
        <v>7.7606264900421445E-3</v>
      </c>
      <c r="H8" s="61">
        <f t="shared" si="2"/>
        <v>-4.2239373509957857E-2</v>
      </c>
      <c r="I8" s="61">
        <f t="shared" si="0"/>
        <v>-1.4786262238239232</v>
      </c>
      <c r="K8" s="66" t="s">
        <v>28</v>
      </c>
      <c r="L8" s="67">
        <f>VAR(G2:G246)</f>
        <v>5.4797064164289935E-4</v>
      </c>
      <c r="M8" s="70"/>
      <c r="N8" s="69"/>
      <c r="O8" s="29"/>
      <c r="P8" s="29"/>
    </row>
    <row r="9" spans="1:16" ht="14.25" customHeight="1" x14ac:dyDescent="0.35">
      <c r="A9" s="56">
        <v>44188</v>
      </c>
      <c r="B9" s="47">
        <v>90.5</v>
      </c>
      <c r="C9" s="47">
        <v>91.300003000000004</v>
      </c>
      <c r="D9" s="47">
        <v>88.300003000000004</v>
      </c>
      <c r="E9" s="47">
        <v>90.800003000000004</v>
      </c>
      <c r="F9" s="47">
        <v>84.758758999999998</v>
      </c>
      <c r="G9" s="75">
        <f t="shared" si="1"/>
        <v>2.7571011866057669E-3</v>
      </c>
      <c r="H9" s="61">
        <f t="shared" si="2"/>
        <v>-4.7242898813394232E-2</v>
      </c>
      <c r="I9" s="61">
        <f t="shared" si="0"/>
        <v>-1.4659935706289642</v>
      </c>
      <c r="K9" s="66" t="s">
        <v>29</v>
      </c>
      <c r="L9" s="67">
        <f>SKEW(E2:E247)</f>
        <v>0.74160250296066521</v>
      </c>
      <c r="M9" s="70"/>
      <c r="N9" s="69"/>
      <c r="O9" s="29"/>
      <c r="P9" s="29"/>
    </row>
    <row r="10" spans="1:16" ht="14.25" customHeight="1" x14ac:dyDescent="0.35">
      <c r="A10" s="56">
        <v>44189</v>
      </c>
      <c r="B10" s="47">
        <v>92.5</v>
      </c>
      <c r="C10" s="47">
        <v>95.5</v>
      </c>
      <c r="D10" s="47">
        <v>92.150002000000001</v>
      </c>
      <c r="E10" s="47">
        <v>93.150002000000001</v>
      </c>
      <c r="F10" s="47">
        <v>86.952408000000005</v>
      </c>
      <c r="G10" s="75">
        <f t="shared" si="1"/>
        <v>2.5551799871448636E-2</v>
      </c>
      <c r="H10" s="61">
        <f t="shared" si="2"/>
        <v>-2.4448200128551367E-2</v>
      </c>
      <c r="I10" s="61">
        <f t="shared" si="0"/>
        <v>-1.3472466811269619</v>
      </c>
      <c r="K10" s="66" t="s">
        <v>30</v>
      </c>
      <c r="L10" s="67">
        <f>KURT(E2:E247)</f>
        <v>-0.37833530115093206</v>
      </c>
      <c r="M10" s="70"/>
      <c r="N10" s="69"/>
      <c r="O10" s="29"/>
      <c r="P10" s="29"/>
    </row>
    <row r="11" spans="1:16" ht="14.25" customHeight="1" x14ac:dyDescent="0.35">
      <c r="A11" s="56">
        <v>44193</v>
      </c>
      <c r="B11" s="47">
        <v>94</v>
      </c>
      <c r="C11" s="47">
        <v>95.150002000000001</v>
      </c>
      <c r="D11" s="47">
        <v>93.300003000000004</v>
      </c>
      <c r="E11" s="47">
        <v>93.800003000000004</v>
      </c>
      <c r="F11" s="47">
        <v>87.559157999999996</v>
      </c>
      <c r="G11" s="75">
        <f t="shared" si="1"/>
        <v>6.9537694767776905E-3</v>
      </c>
      <c r="H11" s="61">
        <f t="shared" si="2"/>
        <v>-4.3046230523222311E-2</v>
      </c>
      <c r="I11" s="61">
        <f t="shared" si="0"/>
        <v>-1.3144017322894552</v>
      </c>
      <c r="K11" s="66" t="s">
        <v>64</v>
      </c>
      <c r="L11" s="70"/>
      <c r="M11" s="70"/>
      <c r="N11" s="69">
        <f>AVERAGE(H2:H247)</f>
        <v>-4.8473027252084924E-2</v>
      </c>
      <c r="O11" s="29"/>
      <c r="P11" s="29"/>
    </row>
    <row r="12" spans="1:16" ht="14.25" customHeight="1" x14ac:dyDescent="0.35">
      <c r="A12" s="56">
        <v>44194</v>
      </c>
      <c r="B12" s="47">
        <v>94.199996999999996</v>
      </c>
      <c r="C12" s="47">
        <v>94.650002000000001</v>
      </c>
      <c r="D12" s="47">
        <v>92</v>
      </c>
      <c r="E12" s="47">
        <v>93.150002000000001</v>
      </c>
      <c r="F12" s="47">
        <v>86.952408000000005</v>
      </c>
      <c r="G12" s="75">
        <f t="shared" si="1"/>
        <v>-6.953769476777655E-3</v>
      </c>
      <c r="H12" s="61">
        <f t="shared" si="2"/>
        <v>-5.695376947677766E-2</v>
      </c>
      <c r="I12" s="61">
        <f t="shared" si="0"/>
        <v>-1.3472466811269619</v>
      </c>
      <c r="K12" s="66" t="s">
        <v>43</v>
      </c>
      <c r="L12" s="70"/>
      <c r="M12" s="70"/>
      <c r="N12" s="69"/>
      <c r="O12" s="29"/>
      <c r="P12" s="29"/>
    </row>
    <row r="13" spans="1:16" ht="14.25" customHeight="1" x14ac:dyDescent="0.35">
      <c r="A13" s="56">
        <v>44195</v>
      </c>
      <c r="B13" s="47">
        <v>93.5</v>
      </c>
      <c r="C13" s="47">
        <v>94.5</v>
      </c>
      <c r="D13" s="47">
        <v>92.75</v>
      </c>
      <c r="E13" s="47">
        <v>93.25</v>
      </c>
      <c r="F13" s="47">
        <v>87.045745999999994</v>
      </c>
      <c r="G13" s="75">
        <f t="shared" si="1"/>
        <v>1.0729400055814703E-3</v>
      </c>
      <c r="H13" s="61">
        <f t="shared" si="2"/>
        <v>-4.8927059994418536E-2</v>
      </c>
      <c r="I13" s="61">
        <f t="shared" si="0"/>
        <v>-1.3421937209102037</v>
      </c>
      <c r="K13" s="66" t="s">
        <v>45</v>
      </c>
      <c r="L13" s="70"/>
      <c r="M13" s="70"/>
      <c r="N13" s="69"/>
    </row>
    <row r="14" spans="1:16" ht="14.25" customHeight="1" x14ac:dyDescent="0.35">
      <c r="A14" s="56">
        <v>44196</v>
      </c>
      <c r="B14" s="47">
        <v>93.300003000000004</v>
      </c>
      <c r="C14" s="47">
        <v>95.550003000000004</v>
      </c>
      <c r="D14" s="47">
        <v>92.550003000000004</v>
      </c>
      <c r="E14" s="47">
        <v>93.050003000000004</v>
      </c>
      <c r="F14" s="47">
        <v>86.859054999999998</v>
      </c>
      <c r="G14" s="75">
        <f t="shared" si="1"/>
        <v>-2.1470431949348386E-3</v>
      </c>
      <c r="H14" s="61">
        <f t="shared" si="2"/>
        <v>-5.2147043194934843E-2</v>
      </c>
      <c r="I14" s="61">
        <f t="shared" si="0"/>
        <v>-1.3522996918743324</v>
      </c>
      <c r="K14" s="71" t="s">
        <v>47</v>
      </c>
      <c r="L14" s="77"/>
      <c r="M14" s="77"/>
      <c r="N14" s="31"/>
    </row>
    <row r="15" spans="1:16" ht="14.25" customHeight="1" x14ac:dyDescent="0.35">
      <c r="A15" s="56">
        <v>44197</v>
      </c>
      <c r="B15" s="47">
        <v>93.75</v>
      </c>
      <c r="C15" s="47">
        <v>94.449996999999996</v>
      </c>
      <c r="D15" s="47">
        <v>93</v>
      </c>
      <c r="E15" s="47">
        <v>93.199996999999996</v>
      </c>
      <c r="F15" s="47">
        <v>86.999069000000006</v>
      </c>
      <c r="G15" s="75">
        <f t="shared" si="1"/>
        <v>1.6106741737136989E-3</v>
      </c>
      <c r="H15" s="61">
        <f t="shared" si="2"/>
        <v>-4.8389325826286307E-2</v>
      </c>
      <c r="I15" s="61">
        <f t="shared" si="0"/>
        <v>-1.344720403141034</v>
      </c>
    </row>
    <row r="16" spans="1:16" ht="14.25" customHeight="1" x14ac:dyDescent="0.35">
      <c r="A16" s="56">
        <v>44200</v>
      </c>
      <c r="B16" s="47">
        <v>94.050003000000004</v>
      </c>
      <c r="C16" s="47">
        <v>97.300003000000004</v>
      </c>
      <c r="D16" s="47">
        <v>93.699996999999996</v>
      </c>
      <c r="E16" s="47">
        <v>96.949996999999996</v>
      </c>
      <c r="F16" s="47">
        <v>90.499572999999998</v>
      </c>
      <c r="G16" s="75">
        <f t="shared" si="1"/>
        <v>3.9447661242171063E-2</v>
      </c>
      <c r="H16" s="61">
        <f t="shared" si="2"/>
        <v>-1.055233875782894E-2</v>
      </c>
      <c r="I16" s="61">
        <f t="shared" si="0"/>
        <v>-1.1552306052166481</v>
      </c>
    </row>
    <row r="17" spans="1:9" ht="14.25" customHeight="1" x14ac:dyDescent="0.35">
      <c r="A17" s="56">
        <v>44201</v>
      </c>
      <c r="B17" s="47">
        <v>96.5</v>
      </c>
      <c r="C17" s="47">
        <v>96.5</v>
      </c>
      <c r="D17" s="47">
        <v>94.349997999999999</v>
      </c>
      <c r="E17" s="47">
        <v>94.949996999999996</v>
      </c>
      <c r="F17" s="47">
        <v>88.632637000000003</v>
      </c>
      <c r="G17" s="75">
        <f t="shared" si="1"/>
        <v>-2.0844945082157125E-2</v>
      </c>
      <c r="H17" s="61">
        <f t="shared" si="2"/>
        <v>-7.0844945082157135E-2</v>
      </c>
      <c r="I17" s="61">
        <f t="shared" si="0"/>
        <v>-1.2562918307763207</v>
      </c>
    </row>
    <row r="18" spans="1:9" ht="14.25" customHeight="1" x14ac:dyDescent="0.35">
      <c r="A18" s="56">
        <v>44202</v>
      </c>
      <c r="B18" s="47">
        <v>98.900002000000001</v>
      </c>
      <c r="C18" s="47">
        <v>99.300003000000004</v>
      </c>
      <c r="D18" s="47">
        <v>96.25</v>
      </c>
      <c r="E18" s="47">
        <v>96.949996999999996</v>
      </c>
      <c r="F18" s="47">
        <v>90.499572999999998</v>
      </c>
      <c r="G18" s="75">
        <f t="shared" si="1"/>
        <v>2.0844945082157205E-2</v>
      </c>
      <c r="H18" s="61">
        <f t="shared" si="2"/>
        <v>-2.9155054917842798E-2</v>
      </c>
      <c r="I18" s="61">
        <f t="shared" si="0"/>
        <v>-1.1552306052166481</v>
      </c>
    </row>
    <row r="19" spans="1:9" ht="14.25" customHeight="1" x14ac:dyDescent="0.35">
      <c r="A19" s="56">
        <v>44203</v>
      </c>
      <c r="B19" s="47">
        <v>98</v>
      </c>
      <c r="C19" s="47">
        <v>99.050003000000004</v>
      </c>
      <c r="D19" s="47">
        <v>97.099997999999999</v>
      </c>
      <c r="E19" s="47">
        <v>97.900002000000001</v>
      </c>
      <c r="F19" s="47">
        <v>91.386368000000004</v>
      </c>
      <c r="G19" s="75">
        <f t="shared" si="1"/>
        <v>9.7512192205988692E-3</v>
      </c>
      <c r="H19" s="61">
        <f t="shared" si="2"/>
        <v>-4.0248780779401132E-2</v>
      </c>
      <c r="I19" s="61">
        <f t="shared" si="0"/>
        <v>-1.1072262704227396</v>
      </c>
    </row>
    <row r="20" spans="1:9" ht="14.25" customHeight="1" x14ac:dyDescent="0.35">
      <c r="A20" s="56">
        <v>44204</v>
      </c>
      <c r="B20" s="47">
        <v>98.949996999999996</v>
      </c>
      <c r="C20" s="47">
        <v>101.300003</v>
      </c>
      <c r="D20" s="47">
        <v>98.550003000000004</v>
      </c>
      <c r="E20" s="47">
        <v>100.650002</v>
      </c>
      <c r="F20" s="47">
        <v>93.953400000000002</v>
      </c>
      <c r="G20" s="75">
        <f t="shared" si="1"/>
        <v>2.7702601991166149E-2</v>
      </c>
      <c r="H20" s="61">
        <f t="shared" si="2"/>
        <v>-2.2297398008833853E-2</v>
      </c>
      <c r="I20" s="61">
        <f t="shared" si="0"/>
        <v>-0.96826708527818983</v>
      </c>
    </row>
    <row r="21" spans="1:9" ht="14.25" customHeight="1" x14ac:dyDescent="0.35">
      <c r="A21" s="56">
        <v>44207</v>
      </c>
      <c r="B21" s="47">
        <v>101.5</v>
      </c>
      <c r="C21" s="47">
        <v>102.900002</v>
      </c>
      <c r="D21" s="47">
        <v>98.050003000000004</v>
      </c>
      <c r="E21" s="47">
        <v>102.550003</v>
      </c>
      <c r="F21" s="47">
        <v>95.726990000000001</v>
      </c>
      <c r="G21" s="75">
        <f t="shared" si="1"/>
        <v>1.8701341815771905E-2</v>
      </c>
      <c r="H21" s="61">
        <f t="shared" si="2"/>
        <v>-3.1298658184228098E-2</v>
      </c>
      <c r="I21" s="61">
        <f t="shared" si="0"/>
        <v>-0.8722588704658879</v>
      </c>
    </row>
    <row r="22" spans="1:9" ht="14.25" customHeight="1" x14ac:dyDescent="0.35">
      <c r="A22" s="56">
        <v>44208</v>
      </c>
      <c r="B22" s="47">
        <v>102</v>
      </c>
      <c r="C22" s="47">
        <v>104.5</v>
      </c>
      <c r="D22" s="47">
        <v>100.75</v>
      </c>
      <c r="E22" s="47">
        <v>103.449997</v>
      </c>
      <c r="F22" s="47">
        <v>96.567108000000005</v>
      </c>
      <c r="G22" s="75">
        <f t="shared" si="1"/>
        <v>8.7378614196232194E-3</v>
      </c>
      <c r="H22" s="61">
        <f t="shared" si="2"/>
        <v>-4.1262138580376785E-2</v>
      </c>
      <c r="I22" s="61">
        <f t="shared" si="0"/>
        <v>-0.82678162214771234</v>
      </c>
    </row>
    <row r="23" spans="1:9" ht="14.25" customHeight="1" x14ac:dyDescent="0.35">
      <c r="A23" s="56">
        <v>44209</v>
      </c>
      <c r="B23" s="47">
        <v>104.949997</v>
      </c>
      <c r="C23" s="47">
        <v>107.900002</v>
      </c>
      <c r="D23" s="47">
        <v>104.099998</v>
      </c>
      <c r="E23" s="47">
        <v>105.25</v>
      </c>
      <c r="F23" s="47">
        <v>98.247344999999996</v>
      </c>
      <c r="G23" s="75">
        <f t="shared" si="1"/>
        <v>1.7250097370455922E-2</v>
      </c>
      <c r="H23" s="61">
        <f t="shared" si="2"/>
        <v>-3.2749902629544081E-2</v>
      </c>
      <c r="I23" s="61">
        <f t="shared" si="0"/>
        <v>-0.73582636755216857</v>
      </c>
    </row>
    <row r="24" spans="1:9" ht="14.25" customHeight="1" x14ac:dyDescent="0.35">
      <c r="A24" s="56">
        <v>44210</v>
      </c>
      <c r="B24" s="47">
        <v>107</v>
      </c>
      <c r="C24" s="47">
        <v>107.449997</v>
      </c>
      <c r="D24" s="47">
        <v>104.199997</v>
      </c>
      <c r="E24" s="47">
        <v>105.050003</v>
      </c>
      <c r="F24" s="47">
        <v>98.060654</v>
      </c>
      <c r="G24" s="75">
        <f t="shared" si="1"/>
        <v>-1.9020167136521086E-3</v>
      </c>
      <c r="H24" s="61">
        <f t="shared" si="2"/>
        <v>-5.1902016713652112E-2</v>
      </c>
      <c r="I24" s="61">
        <f t="shared" si="0"/>
        <v>-0.74593233851629726</v>
      </c>
    </row>
    <row r="25" spans="1:9" ht="14.25" customHeight="1" x14ac:dyDescent="0.35">
      <c r="A25" s="56">
        <v>44211</v>
      </c>
      <c r="B25" s="47">
        <v>105.25</v>
      </c>
      <c r="C25" s="47">
        <v>106.099998</v>
      </c>
      <c r="D25" s="47">
        <v>100.650002</v>
      </c>
      <c r="E25" s="47">
        <v>101.400002</v>
      </c>
      <c r="F25" s="47">
        <v>94.653503000000001</v>
      </c>
      <c r="G25" s="75">
        <f t="shared" si="1"/>
        <v>-3.536334496789021E-2</v>
      </c>
      <c r="H25" s="61">
        <f t="shared" si="2"/>
        <v>-8.536334496789022E-2</v>
      </c>
      <c r="I25" s="61">
        <f t="shared" si="0"/>
        <v>-0.93036912569331265</v>
      </c>
    </row>
    <row r="26" spans="1:9" ht="14.25" customHeight="1" x14ac:dyDescent="0.35">
      <c r="A26" s="56">
        <v>44214</v>
      </c>
      <c r="B26" s="47">
        <v>101.400002</v>
      </c>
      <c r="C26" s="47">
        <v>101.849998</v>
      </c>
      <c r="D26" s="47">
        <v>96.050003000000004</v>
      </c>
      <c r="E26" s="47">
        <v>96.650002000000001</v>
      </c>
      <c r="F26" s="47">
        <v>90.219536000000005</v>
      </c>
      <c r="G26" s="75">
        <f t="shared" si="1"/>
        <v>-4.7976884533385861E-2</v>
      </c>
      <c r="H26" s="61">
        <f t="shared" si="2"/>
        <v>-9.7976884533385863E-2</v>
      </c>
      <c r="I26" s="61">
        <f t="shared" si="0"/>
        <v>-1.170389536397535</v>
      </c>
    </row>
    <row r="27" spans="1:9" ht="14.25" customHeight="1" x14ac:dyDescent="0.35">
      <c r="A27" s="56">
        <v>44215</v>
      </c>
      <c r="B27" s="47">
        <v>97.75</v>
      </c>
      <c r="C27" s="47">
        <v>99</v>
      </c>
      <c r="D27" s="47">
        <v>97.5</v>
      </c>
      <c r="E27" s="47">
        <v>98.099997999999999</v>
      </c>
      <c r="F27" s="47">
        <v>91.573059000000001</v>
      </c>
      <c r="G27" s="75">
        <f t="shared" si="1"/>
        <v>1.4891119836394762E-2</v>
      </c>
      <c r="H27" s="61">
        <f t="shared" si="2"/>
        <v>-3.5108880163605242E-2</v>
      </c>
      <c r="I27" s="61">
        <f t="shared" si="0"/>
        <v>-1.0971203499892235</v>
      </c>
    </row>
    <row r="28" spans="1:9" ht="14.25" customHeight="1" x14ac:dyDescent="0.35">
      <c r="A28" s="56">
        <v>44216</v>
      </c>
      <c r="B28" s="47">
        <v>99</v>
      </c>
      <c r="C28" s="47">
        <v>99.800003000000004</v>
      </c>
      <c r="D28" s="47">
        <v>97.849997999999999</v>
      </c>
      <c r="E28" s="47">
        <v>98.849997999999999</v>
      </c>
      <c r="F28" s="47">
        <v>92.273155000000003</v>
      </c>
      <c r="G28" s="75">
        <f t="shared" si="1"/>
        <v>7.6161831999925628E-3</v>
      </c>
      <c r="H28" s="61">
        <f t="shared" si="2"/>
        <v>-4.238381680000744E-2</v>
      </c>
      <c r="I28" s="61">
        <f t="shared" si="0"/>
        <v>-1.0592223904043463</v>
      </c>
    </row>
    <row r="29" spans="1:9" ht="14.25" customHeight="1" x14ac:dyDescent="0.35">
      <c r="A29" s="56">
        <v>44217</v>
      </c>
      <c r="B29" s="47">
        <v>99.050003000000004</v>
      </c>
      <c r="C29" s="47">
        <v>100.199997</v>
      </c>
      <c r="D29" s="47">
        <v>93.900002000000001</v>
      </c>
      <c r="E29" s="47">
        <v>94.699996999999996</v>
      </c>
      <c r="F29" s="47">
        <v>88.399269000000004</v>
      </c>
      <c r="G29" s="75">
        <f t="shared" si="1"/>
        <v>-4.2889560870904168E-2</v>
      </c>
      <c r="H29" s="61">
        <f t="shared" si="2"/>
        <v>-9.2889560870904164E-2</v>
      </c>
      <c r="I29" s="61">
        <f t="shared" si="0"/>
        <v>-1.2689244839712797</v>
      </c>
    </row>
    <row r="30" spans="1:9" ht="14.25" customHeight="1" x14ac:dyDescent="0.35">
      <c r="A30" s="56">
        <v>44218</v>
      </c>
      <c r="B30" s="47">
        <v>94.599997999999999</v>
      </c>
      <c r="C30" s="47">
        <v>95.449996999999996</v>
      </c>
      <c r="D30" s="47">
        <v>92.5</v>
      </c>
      <c r="E30" s="47">
        <v>92.75</v>
      </c>
      <c r="F30" s="47">
        <v>86.579009999999997</v>
      </c>
      <c r="G30" s="75">
        <f t="shared" si="1"/>
        <v>-2.0806267025501212E-2</v>
      </c>
      <c r="H30" s="61">
        <f t="shared" si="2"/>
        <v>-7.0806267025501218E-2</v>
      </c>
      <c r="I30" s="61">
        <f t="shared" si="0"/>
        <v>-1.3674590273001219</v>
      </c>
    </row>
    <row r="31" spans="1:9" ht="14.25" customHeight="1" x14ac:dyDescent="0.35">
      <c r="A31" s="56">
        <v>44221</v>
      </c>
      <c r="B31" s="47">
        <v>93.050003000000004</v>
      </c>
      <c r="C31" s="47">
        <v>93.75</v>
      </c>
      <c r="D31" s="47">
        <v>90</v>
      </c>
      <c r="E31" s="47">
        <v>91.349997999999999</v>
      </c>
      <c r="F31" s="47">
        <v>85.272163000000006</v>
      </c>
      <c r="G31" s="75">
        <f t="shared" si="1"/>
        <v>-1.5209440557344049E-2</v>
      </c>
      <c r="H31" s="61">
        <f t="shared" si="2"/>
        <v>-6.5209440557344053E-2</v>
      </c>
      <c r="I31" s="61">
        <f t="shared" si="0"/>
        <v>-1.4382019862531183</v>
      </c>
    </row>
    <row r="32" spans="1:9" ht="14.25" customHeight="1" x14ac:dyDescent="0.35">
      <c r="A32" s="56">
        <v>44223</v>
      </c>
      <c r="B32" s="47">
        <v>91.400002000000001</v>
      </c>
      <c r="C32" s="47">
        <v>91.75</v>
      </c>
      <c r="D32" s="47">
        <v>88.900002000000001</v>
      </c>
      <c r="E32" s="47">
        <v>89.699996999999996</v>
      </c>
      <c r="F32" s="47">
        <v>83.731933999999995</v>
      </c>
      <c r="G32" s="75">
        <f t="shared" si="1"/>
        <v>-1.8227525310266713E-2</v>
      </c>
      <c r="H32" s="61">
        <f t="shared" si="2"/>
        <v>-6.8227525310266712E-2</v>
      </c>
      <c r="I32" s="61">
        <f t="shared" si="0"/>
        <v>-1.521577547870461</v>
      </c>
    </row>
    <row r="33" spans="1:9" ht="14.25" customHeight="1" x14ac:dyDescent="0.35">
      <c r="A33" s="56">
        <v>44224</v>
      </c>
      <c r="B33" s="47">
        <v>89</v>
      </c>
      <c r="C33" s="47">
        <v>91.400002000000001</v>
      </c>
      <c r="D33" s="47">
        <v>88.800003000000004</v>
      </c>
      <c r="E33" s="47">
        <v>90.650002000000001</v>
      </c>
      <c r="F33" s="47">
        <v>84.618735999999998</v>
      </c>
      <c r="G33" s="75">
        <f t="shared" si="1"/>
        <v>1.0535223643805254E-2</v>
      </c>
      <c r="H33" s="61">
        <f t="shared" si="2"/>
        <v>-3.9464776356194747E-2</v>
      </c>
      <c r="I33" s="61">
        <f t="shared" si="0"/>
        <v>-1.4735732130765524</v>
      </c>
    </row>
    <row r="34" spans="1:9" ht="14.25" customHeight="1" x14ac:dyDescent="0.35">
      <c r="A34" s="56">
        <v>44225</v>
      </c>
      <c r="B34" s="47">
        <v>90.75</v>
      </c>
      <c r="C34" s="47">
        <v>92.949996999999996</v>
      </c>
      <c r="D34" s="47">
        <v>87.75</v>
      </c>
      <c r="E34" s="47">
        <v>88.300003000000004</v>
      </c>
      <c r="F34" s="47">
        <v>82.425087000000005</v>
      </c>
      <c r="G34" s="75">
        <f t="shared" si="1"/>
        <v>-2.6265817678740262E-2</v>
      </c>
      <c r="H34" s="61">
        <f t="shared" si="2"/>
        <v>-7.6265817678740272E-2</v>
      </c>
      <c r="I34" s="61">
        <f t="shared" si="0"/>
        <v>-1.5923201025785547</v>
      </c>
    </row>
    <row r="35" spans="1:9" ht="14.25" customHeight="1" x14ac:dyDescent="0.35">
      <c r="A35" s="56">
        <v>44228</v>
      </c>
      <c r="B35" s="47">
        <v>89</v>
      </c>
      <c r="C35" s="47">
        <v>91.199996999999996</v>
      </c>
      <c r="D35" s="47">
        <v>88.449996999999996</v>
      </c>
      <c r="E35" s="47">
        <v>90.849997999999999</v>
      </c>
      <c r="F35" s="47">
        <v>84.805428000000006</v>
      </c>
      <c r="G35" s="75">
        <f t="shared" si="1"/>
        <v>2.8469631242871846E-2</v>
      </c>
      <c r="H35" s="61">
        <f t="shared" si="2"/>
        <v>-2.1530368757128156E-2</v>
      </c>
      <c r="I35" s="61">
        <f t="shared" si="0"/>
        <v>-1.4634672926430363</v>
      </c>
    </row>
    <row r="36" spans="1:9" ht="14.25" customHeight="1" x14ac:dyDescent="0.35">
      <c r="A36" s="56">
        <v>44229</v>
      </c>
      <c r="B36" s="47">
        <v>92.5</v>
      </c>
      <c r="C36" s="47">
        <v>93.949996999999996</v>
      </c>
      <c r="D36" s="47">
        <v>91.199996999999996</v>
      </c>
      <c r="E36" s="47">
        <v>92.849997999999999</v>
      </c>
      <c r="F36" s="47">
        <v>86.672363000000004</v>
      </c>
      <c r="G36" s="75">
        <f t="shared" si="1"/>
        <v>2.177549343072548E-2</v>
      </c>
      <c r="H36" s="61">
        <f t="shared" si="2"/>
        <v>-2.8224506569274523E-2</v>
      </c>
      <c r="I36" s="61">
        <f t="shared" si="0"/>
        <v>-1.3624060670833638</v>
      </c>
    </row>
    <row r="37" spans="1:9" ht="14.25" customHeight="1" x14ac:dyDescent="0.35">
      <c r="A37" s="56">
        <v>44230</v>
      </c>
      <c r="B37" s="47">
        <v>94.599997999999999</v>
      </c>
      <c r="C37" s="47">
        <v>95.300003000000004</v>
      </c>
      <c r="D37" s="47">
        <v>93</v>
      </c>
      <c r="E37" s="47">
        <v>93.349997999999999</v>
      </c>
      <c r="F37" s="47">
        <v>87.139090999999993</v>
      </c>
      <c r="G37" s="75">
        <f t="shared" si="1"/>
        <v>5.3705823043897023E-3</v>
      </c>
      <c r="H37" s="61">
        <f t="shared" si="2"/>
        <v>-4.4629417695610303E-2</v>
      </c>
      <c r="I37" s="61">
        <f t="shared" si="0"/>
        <v>-1.3371407606934458</v>
      </c>
    </row>
    <row r="38" spans="1:9" ht="14.25" customHeight="1" x14ac:dyDescent="0.35">
      <c r="A38" s="56">
        <v>44231</v>
      </c>
      <c r="B38" s="47">
        <v>94.25</v>
      </c>
      <c r="C38" s="47">
        <v>98.599997999999999</v>
      </c>
      <c r="D38" s="47">
        <v>94</v>
      </c>
      <c r="E38" s="47">
        <v>97.650002000000001</v>
      </c>
      <c r="F38" s="47">
        <v>91.153000000000006</v>
      </c>
      <c r="G38" s="75">
        <f t="shared" si="1"/>
        <v>4.5033829241012673E-2</v>
      </c>
      <c r="H38" s="61">
        <f t="shared" si="2"/>
        <v>-4.9661707589873302E-3</v>
      </c>
      <c r="I38" s="61">
        <f t="shared" si="0"/>
        <v>-1.1198589236176986</v>
      </c>
    </row>
    <row r="39" spans="1:9" ht="14.25" customHeight="1" x14ac:dyDescent="0.35">
      <c r="A39" s="56">
        <v>44232</v>
      </c>
      <c r="B39" s="47">
        <v>98.949996999999996</v>
      </c>
      <c r="C39" s="47">
        <v>99.949996999999996</v>
      </c>
      <c r="D39" s="47">
        <v>96.800003000000004</v>
      </c>
      <c r="E39" s="47">
        <v>97.650002000000001</v>
      </c>
      <c r="F39" s="47">
        <v>91.153000000000006</v>
      </c>
      <c r="G39" s="75">
        <f t="shared" si="1"/>
        <v>0</v>
      </c>
      <c r="H39" s="61">
        <f t="shared" si="2"/>
        <v>-0.05</v>
      </c>
      <c r="I39" s="61">
        <f t="shared" si="0"/>
        <v>-1.1198589236176986</v>
      </c>
    </row>
    <row r="40" spans="1:9" ht="14.25" customHeight="1" x14ac:dyDescent="0.35">
      <c r="A40" s="56">
        <v>44235</v>
      </c>
      <c r="B40" s="47">
        <v>99.5</v>
      </c>
      <c r="C40" s="47">
        <v>100.800003</v>
      </c>
      <c r="D40" s="47">
        <v>99.099997999999999</v>
      </c>
      <c r="E40" s="47">
        <v>99.650002000000001</v>
      </c>
      <c r="F40" s="47">
        <v>93.019936000000001</v>
      </c>
      <c r="G40" s="75">
        <f t="shared" si="1"/>
        <v>2.0274388925050745E-2</v>
      </c>
      <c r="H40" s="61">
        <f t="shared" si="2"/>
        <v>-2.9725611074949258E-2</v>
      </c>
      <c r="I40" s="61">
        <f t="shared" si="0"/>
        <v>-1.018797698058026</v>
      </c>
    </row>
    <row r="41" spans="1:9" ht="14.25" customHeight="1" x14ac:dyDescent="0.35">
      <c r="A41" s="56">
        <v>44236</v>
      </c>
      <c r="B41" s="47">
        <v>99.800003000000004</v>
      </c>
      <c r="C41" s="47">
        <v>103.349998</v>
      </c>
      <c r="D41" s="47">
        <v>99.800003000000004</v>
      </c>
      <c r="E41" s="47">
        <v>101</v>
      </c>
      <c r="F41" s="47">
        <v>94.280113</v>
      </c>
      <c r="G41" s="75">
        <f t="shared" si="1"/>
        <v>1.3456450112210026E-2</v>
      </c>
      <c r="H41" s="61">
        <f t="shared" si="2"/>
        <v>-3.6543549887789975E-2</v>
      </c>
      <c r="I41" s="61">
        <f t="shared" si="0"/>
        <v>-0.95058147186647268</v>
      </c>
    </row>
    <row r="42" spans="1:9" ht="14.25" customHeight="1" x14ac:dyDescent="0.35">
      <c r="A42" s="56">
        <v>44237</v>
      </c>
      <c r="B42" s="47">
        <v>102</v>
      </c>
      <c r="C42" s="47">
        <v>102.5</v>
      </c>
      <c r="D42" s="47">
        <v>98.599997999999999</v>
      </c>
      <c r="E42" s="47">
        <v>100</v>
      </c>
      <c r="F42" s="47">
        <v>93.346642000000003</v>
      </c>
      <c r="G42" s="75">
        <f t="shared" si="1"/>
        <v>-9.950330853168092E-3</v>
      </c>
      <c r="H42" s="61">
        <f t="shared" si="2"/>
        <v>-5.9950330853168095E-2</v>
      </c>
      <c r="I42" s="61">
        <f t="shared" si="0"/>
        <v>-1.0011120846463089</v>
      </c>
    </row>
    <row r="43" spans="1:9" ht="14.25" customHeight="1" x14ac:dyDescent="0.35">
      <c r="A43" s="56">
        <v>44238</v>
      </c>
      <c r="B43" s="47">
        <v>100</v>
      </c>
      <c r="C43" s="47">
        <v>100.349998</v>
      </c>
      <c r="D43" s="47">
        <v>98.900002000000001</v>
      </c>
      <c r="E43" s="47">
        <v>99.449996999999996</v>
      </c>
      <c r="F43" s="47">
        <v>92.833236999999997</v>
      </c>
      <c r="G43" s="75">
        <f t="shared" si="1"/>
        <v>-5.5152108540231252E-3</v>
      </c>
      <c r="H43" s="61">
        <f t="shared" si="2"/>
        <v>-5.5515210854023125E-2</v>
      </c>
      <c r="I43" s="61">
        <f t="shared" si="0"/>
        <v>-1.0289040732670574</v>
      </c>
    </row>
    <row r="44" spans="1:9" ht="14.25" customHeight="1" x14ac:dyDescent="0.35">
      <c r="A44" s="56">
        <v>44239</v>
      </c>
      <c r="B44" s="47">
        <v>98.900002000000001</v>
      </c>
      <c r="C44" s="47">
        <v>99.400002000000001</v>
      </c>
      <c r="D44" s="47">
        <v>96.550003000000004</v>
      </c>
      <c r="E44" s="47">
        <v>97</v>
      </c>
      <c r="F44" s="47">
        <v>90.546249000000003</v>
      </c>
      <c r="G44" s="75">
        <f t="shared" si="1"/>
        <v>-2.494399663068542E-2</v>
      </c>
      <c r="H44" s="61">
        <f t="shared" si="2"/>
        <v>-7.4943996630685419E-2</v>
      </c>
      <c r="I44" s="61">
        <f t="shared" si="0"/>
        <v>-1.1527039229858178</v>
      </c>
    </row>
    <row r="45" spans="1:9" ht="14.25" customHeight="1" x14ac:dyDescent="0.35">
      <c r="A45" s="56">
        <v>44242</v>
      </c>
      <c r="B45" s="47">
        <v>97</v>
      </c>
      <c r="C45" s="47">
        <v>99.25</v>
      </c>
      <c r="D45" s="47">
        <v>95.599997999999999</v>
      </c>
      <c r="E45" s="47">
        <v>98.449996999999996</v>
      </c>
      <c r="F45" s="47">
        <v>91.899772999999996</v>
      </c>
      <c r="G45" s="75">
        <f t="shared" si="1"/>
        <v>1.4837796109430323E-2</v>
      </c>
      <c r="H45" s="61">
        <f t="shared" si="2"/>
        <v>-3.5162203890569677E-2</v>
      </c>
      <c r="I45" s="61">
        <f t="shared" si="0"/>
        <v>-1.0794346860468937</v>
      </c>
    </row>
    <row r="46" spans="1:9" ht="14.25" customHeight="1" x14ac:dyDescent="0.35">
      <c r="A46" s="56">
        <v>44243</v>
      </c>
      <c r="B46" s="47">
        <v>99.25</v>
      </c>
      <c r="C46" s="47">
        <v>104.849998</v>
      </c>
      <c r="D46" s="47">
        <v>99.25</v>
      </c>
      <c r="E46" s="47">
        <v>103.75</v>
      </c>
      <c r="F46" s="47">
        <v>96.847144999999998</v>
      </c>
      <c r="G46" s="75">
        <f t="shared" si="1"/>
        <v>5.243538449799471E-2</v>
      </c>
      <c r="H46" s="61">
        <f t="shared" si="2"/>
        <v>2.4353844979947067E-3</v>
      </c>
      <c r="I46" s="61">
        <f t="shared" si="0"/>
        <v>-0.81162228672192294</v>
      </c>
    </row>
    <row r="47" spans="1:9" ht="14.25" customHeight="1" x14ac:dyDescent="0.35">
      <c r="A47" s="56">
        <v>44244</v>
      </c>
      <c r="B47" s="47">
        <v>102</v>
      </c>
      <c r="C47" s="47">
        <v>103.5</v>
      </c>
      <c r="D47" s="47">
        <v>100.800003</v>
      </c>
      <c r="E47" s="47">
        <v>102.25</v>
      </c>
      <c r="F47" s="47">
        <v>97.084518000000003</v>
      </c>
      <c r="G47" s="75">
        <f t="shared" si="1"/>
        <v>-1.4563364187896555E-2</v>
      </c>
      <c r="H47" s="61">
        <f t="shared" si="2"/>
        <v>-6.4563364187896558E-2</v>
      </c>
      <c r="I47" s="61">
        <f t="shared" si="0"/>
        <v>-0.88741820589167741</v>
      </c>
    </row>
    <row r="48" spans="1:9" ht="14.25" customHeight="1" x14ac:dyDescent="0.35">
      <c r="A48" s="56">
        <v>44245</v>
      </c>
      <c r="B48" s="47">
        <v>103.699997</v>
      </c>
      <c r="C48" s="47">
        <v>115.5</v>
      </c>
      <c r="D48" s="47">
        <v>103.349998</v>
      </c>
      <c r="E48" s="47">
        <v>110.699997</v>
      </c>
      <c r="F48" s="47">
        <v>105.10762800000001</v>
      </c>
      <c r="G48" s="75">
        <f t="shared" si="1"/>
        <v>7.9403017691408645E-2</v>
      </c>
      <c r="H48" s="61">
        <f t="shared" si="2"/>
        <v>2.9403017691408642E-2</v>
      </c>
      <c r="I48" s="61">
        <f t="shared" si="0"/>
        <v>-0.46043467949389943</v>
      </c>
    </row>
    <row r="49" spans="1:9" ht="14.25" customHeight="1" x14ac:dyDescent="0.35">
      <c r="A49" s="56">
        <v>44246</v>
      </c>
      <c r="B49" s="47">
        <v>110.699997</v>
      </c>
      <c r="C49" s="47">
        <v>112.199997</v>
      </c>
      <c r="D49" s="47">
        <v>103.849998</v>
      </c>
      <c r="E49" s="47">
        <v>105.099998</v>
      </c>
      <c r="F49" s="47">
        <v>99.790535000000006</v>
      </c>
      <c r="G49" s="75">
        <f t="shared" si="1"/>
        <v>-5.191155376091023E-2</v>
      </c>
      <c r="H49" s="61">
        <f t="shared" si="2"/>
        <v>-0.10191155376091024</v>
      </c>
      <c r="I49" s="61">
        <f t="shared" si="0"/>
        <v>-0.74340606053036962</v>
      </c>
    </row>
    <row r="50" spans="1:9" ht="14.25" customHeight="1" x14ac:dyDescent="0.35">
      <c r="A50" s="56">
        <v>44249</v>
      </c>
      <c r="B50" s="47">
        <v>105.900002</v>
      </c>
      <c r="C50" s="47">
        <v>108.550003</v>
      </c>
      <c r="D50" s="47">
        <v>105.300003</v>
      </c>
      <c r="E50" s="47">
        <v>106.300003</v>
      </c>
      <c r="F50" s="47">
        <v>100.92991600000001</v>
      </c>
      <c r="G50" s="75">
        <f t="shared" si="1"/>
        <v>1.1353054716505592E-2</v>
      </c>
      <c r="H50" s="61">
        <f t="shared" si="2"/>
        <v>-3.864694528349441E-2</v>
      </c>
      <c r="I50" s="61">
        <f t="shared" si="0"/>
        <v>-0.68276907254150199</v>
      </c>
    </row>
    <row r="51" spans="1:9" ht="14.25" customHeight="1" x14ac:dyDescent="0.35">
      <c r="A51" s="56">
        <v>44250</v>
      </c>
      <c r="B51" s="47">
        <v>109.75</v>
      </c>
      <c r="C51" s="47">
        <v>114.400002</v>
      </c>
      <c r="D51" s="47">
        <v>109.449997</v>
      </c>
      <c r="E51" s="47">
        <v>112.199997</v>
      </c>
      <c r="F51" s="47">
        <v>106.531853</v>
      </c>
      <c r="G51" s="75">
        <f t="shared" si="1"/>
        <v>5.4017652780712556E-2</v>
      </c>
      <c r="H51" s="61">
        <f t="shared" si="2"/>
        <v>4.0176527807125537E-3</v>
      </c>
      <c r="I51" s="61">
        <f t="shared" si="0"/>
        <v>-0.38463876032414507</v>
      </c>
    </row>
    <row r="52" spans="1:9" ht="14.25" customHeight="1" x14ac:dyDescent="0.35">
      <c r="A52" s="56">
        <v>44251</v>
      </c>
      <c r="B52" s="47">
        <v>114</v>
      </c>
      <c r="C52" s="47">
        <v>115.349998</v>
      </c>
      <c r="D52" s="47">
        <v>111</v>
      </c>
      <c r="E52" s="47">
        <v>113.599998</v>
      </c>
      <c r="F52" s="47">
        <v>107.86113</v>
      </c>
      <c r="G52" s="75">
        <f t="shared" si="1"/>
        <v>1.2400522330789343E-2</v>
      </c>
      <c r="H52" s="61">
        <f t="shared" si="2"/>
        <v>-3.7599477669210658E-2</v>
      </c>
      <c r="I52" s="61">
        <f t="shared" si="0"/>
        <v>-0.31389585190176134</v>
      </c>
    </row>
    <row r="53" spans="1:9" ht="14.25" customHeight="1" x14ac:dyDescent="0.35">
      <c r="A53" s="56">
        <v>44252</v>
      </c>
      <c r="B53" s="47">
        <v>116</v>
      </c>
      <c r="C53" s="47">
        <v>120.5</v>
      </c>
      <c r="D53" s="47">
        <v>115.349998</v>
      </c>
      <c r="E53" s="47">
        <v>119.050003</v>
      </c>
      <c r="F53" s="47">
        <v>113.03581200000001</v>
      </c>
      <c r="G53" s="75">
        <f t="shared" si="1"/>
        <v>4.6860109450950482E-2</v>
      </c>
      <c r="H53" s="61">
        <f t="shared" si="2"/>
        <v>-3.1398905490495205E-3</v>
      </c>
      <c r="I53" s="61">
        <f t="shared" si="0"/>
        <v>-3.8503759598589572E-2</v>
      </c>
    </row>
    <row r="54" spans="1:9" ht="14.25" customHeight="1" x14ac:dyDescent="0.35">
      <c r="A54" s="56">
        <v>44253</v>
      </c>
      <c r="B54" s="47">
        <v>115.5</v>
      </c>
      <c r="C54" s="47">
        <v>118.400002</v>
      </c>
      <c r="D54" s="47">
        <v>110.050003</v>
      </c>
      <c r="E54" s="47">
        <v>111</v>
      </c>
      <c r="F54" s="47">
        <v>105.392487</v>
      </c>
      <c r="G54" s="75">
        <f t="shared" si="1"/>
        <v>-7.0013396820033325E-2</v>
      </c>
      <c r="H54" s="61">
        <f t="shared" si="2"/>
        <v>-0.12001339682003333</v>
      </c>
      <c r="I54" s="61">
        <f t="shared" si="0"/>
        <v>-0.44527534406811003</v>
      </c>
    </row>
    <row r="55" spans="1:9" ht="14.25" customHeight="1" x14ac:dyDescent="0.35">
      <c r="A55" s="56">
        <v>44256</v>
      </c>
      <c r="B55" s="47">
        <v>114.300003</v>
      </c>
      <c r="C55" s="47">
        <v>117.650002</v>
      </c>
      <c r="D55" s="47">
        <v>113.5</v>
      </c>
      <c r="E55" s="47">
        <v>117.050003</v>
      </c>
      <c r="F55" s="47">
        <v>111.136848</v>
      </c>
      <c r="G55" s="75">
        <f t="shared" si="1"/>
        <v>5.3071018254657959E-2</v>
      </c>
      <c r="H55" s="61">
        <f t="shared" si="2"/>
        <v>3.0710182546579562E-3</v>
      </c>
      <c r="I55" s="61">
        <f t="shared" si="0"/>
        <v>-0.1395649851582621</v>
      </c>
    </row>
    <row r="56" spans="1:9" ht="14.25" customHeight="1" x14ac:dyDescent="0.35">
      <c r="A56" s="56">
        <v>44257</v>
      </c>
      <c r="B56" s="47">
        <v>115.900002</v>
      </c>
      <c r="C56" s="47">
        <v>116.650002</v>
      </c>
      <c r="D56" s="47">
        <v>112.75</v>
      </c>
      <c r="E56" s="47">
        <v>113.5</v>
      </c>
      <c r="F56" s="47">
        <v>107.76618999999999</v>
      </c>
      <c r="G56" s="75">
        <f t="shared" si="1"/>
        <v>-3.0798382645534771E-2</v>
      </c>
      <c r="H56" s="61">
        <f t="shared" si="2"/>
        <v>-8.0798382645534766E-2</v>
      </c>
      <c r="I56" s="61">
        <f t="shared" si="0"/>
        <v>-0.31894881211851939</v>
      </c>
    </row>
    <row r="57" spans="1:9" ht="14.25" customHeight="1" x14ac:dyDescent="0.35">
      <c r="A57" s="56">
        <v>44258</v>
      </c>
      <c r="B57" s="47">
        <v>114.050003</v>
      </c>
      <c r="C57" s="47">
        <v>115.800003</v>
      </c>
      <c r="D57" s="47">
        <v>113.199997</v>
      </c>
      <c r="E57" s="47">
        <v>114</v>
      </c>
      <c r="F57" s="47">
        <v>108.24092899999999</v>
      </c>
      <c r="G57" s="75">
        <f t="shared" si="1"/>
        <v>4.3956114730381293E-3</v>
      </c>
      <c r="H57" s="61">
        <f t="shared" si="2"/>
        <v>-4.5604388526961873E-2</v>
      </c>
      <c r="I57" s="61">
        <f t="shared" si="0"/>
        <v>-0.29368350572860125</v>
      </c>
    </row>
    <row r="58" spans="1:9" ht="14.25" customHeight="1" x14ac:dyDescent="0.35">
      <c r="A58" s="56">
        <v>44259</v>
      </c>
      <c r="B58" s="47">
        <v>113.949997</v>
      </c>
      <c r="C58" s="47">
        <v>117</v>
      </c>
      <c r="D58" s="47">
        <v>112.300003</v>
      </c>
      <c r="E58" s="47">
        <v>112.699997</v>
      </c>
      <c r="F58" s="47">
        <v>107.006592</v>
      </c>
      <c r="G58" s="75">
        <f t="shared" si="1"/>
        <v>-1.1469053968108586E-2</v>
      </c>
      <c r="H58" s="61">
        <f t="shared" si="2"/>
        <v>-6.1469053968108589E-2</v>
      </c>
      <c r="I58" s="61">
        <f t="shared" si="0"/>
        <v>-0.35937345393422693</v>
      </c>
    </row>
    <row r="59" spans="1:9" ht="14.25" customHeight="1" x14ac:dyDescent="0.35">
      <c r="A59" s="56">
        <v>44260</v>
      </c>
      <c r="B59" s="47">
        <v>116.25</v>
      </c>
      <c r="C59" s="47">
        <v>118.25</v>
      </c>
      <c r="D59" s="47">
        <v>113.5</v>
      </c>
      <c r="E59" s="47">
        <v>114.949997</v>
      </c>
      <c r="F59" s="47">
        <v>109.142929</v>
      </c>
      <c r="G59" s="75">
        <f t="shared" si="1"/>
        <v>1.9767830684499638E-2</v>
      </c>
      <c r="H59" s="61">
        <f t="shared" si="2"/>
        <v>-3.0232169315500365E-2</v>
      </c>
      <c r="I59" s="61">
        <f t="shared" si="0"/>
        <v>-0.24567957517959532</v>
      </c>
    </row>
    <row r="60" spans="1:9" ht="14.25" customHeight="1" x14ac:dyDescent="0.35">
      <c r="A60" s="56">
        <v>44263</v>
      </c>
      <c r="B60" s="47">
        <v>118.949997</v>
      </c>
      <c r="C60" s="47">
        <v>122.349998</v>
      </c>
      <c r="D60" s="47">
        <v>117.199997</v>
      </c>
      <c r="E60" s="47">
        <v>118.25</v>
      </c>
      <c r="F60" s="47">
        <v>112.276222</v>
      </c>
      <c r="G60" s="75">
        <f t="shared" si="1"/>
        <v>2.8303802261155735E-2</v>
      </c>
      <c r="H60" s="61">
        <f t="shared" si="2"/>
        <v>-2.1696197738844267E-2</v>
      </c>
      <c r="I60" s="61">
        <f t="shared" si="0"/>
        <v>-7.892840141429712E-2</v>
      </c>
    </row>
    <row r="61" spans="1:9" ht="14.25" customHeight="1" x14ac:dyDescent="0.35">
      <c r="A61" s="56">
        <v>44264</v>
      </c>
      <c r="B61" s="47">
        <v>119.400002</v>
      </c>
      <c r="C61" s="47">
        <v>119.550003</v>
      </c>
      <c r="D61" s="47">
        <v>114.199997</v>
      </c>
      <c r="E61" s="47">
        <v>116.75</v>
      </c>
      <c r="F61" s="47">
        <v>110.851997</v>
      </c>
      <c r="G61" s="75">
        <f t="shared" si="1"/>
        <v>-1.2766130823035689E-2</v>
      </c>
      <c r="H61" s="61">
        <f t="shared" si="2"/>
        <v>-6.2766130823035698E-2</v>
      </c>
      <c r="I61" s="61">
        <f t="shared" si="0"/>
        <v>-0.1547243205840515</v>
      </c>
    </row>
    <row r="62" spans="1:9" ht="14.25" customHeight="1" x14ac:dyDescent="0.35">
      <c r="A62" s="56">
        <v>44265</v>
      </c>
      <c r="B62" s="47">
        <v>116.900002</v>
      </c>
      <c r="C62" s="47">
        <v>117</v>
      </c>
      <c r="D62" s="47">
        <v>113.599998</v>
      </c>
      <c r="E62" s="47">
        <v>114.400002</v>
      </c>
      <c r="F62" s="47">
        <v>108.62072000000001</v>
      </c>
      <c r="G62" s="75">
        <f t="shared" si="1"/>
        <v>-2.033380012079183E-2</v>
      </c>
      <c r="H62" s="61">
        <f t="shared" si="2"/>
        <v>-7.0333800120791837E-2</v>
      </c>
      <c r="I62" s="61">
        <f t="shared" si="0"/>
        <v>-0.27347115955544116</v>
      </c>
    </row>
    <row r="63" spans="1:9" ht="14.25" customHeight="1" x14ac:dyDescent="0.35">
      <c r="A63" s="56">
        <v>44267</v>
      </c>
      <c r="B63" s="47">
        <v>116.75</v>
      </c>
      <c r="C63" s="47">
        <v>117.400002</v>
      </c>
      <c r="D63" s="47">
        <v>114</v>
      </c>
      <c r="E63" s="47">
        <v>115.050003</v>
      </c>
      <c r="F63" s="47">
        <v>109.23788500000001</v>
      </c>
      <c r="G63" s="75">
        <f t="shared" si="1"/>
        <v>5.6657461287791065E-3</v>
      </c>
      <c r="H63" s="61">
        <f t="shared" si="2"/>
        <v>-4.4334253871220898E-2</v>
      </c>
      <c r="I63" s="61">
        <f t="shared" si="0"/>
        <v>-0.24062621071793464</v>
      </c>
    </row>
    <row r="64" spans="1:9" ht="14.25" customHeight="1" x14ac:dyDescent="0.35">
      <c r="A64" s="56">
        <v>44270</v>
      </c>
      <c r="B64" s="47">
        <v>116</v>
      </c>
      <c r="C64" s="47">
        <v>116.849998</v>
      </c>
      <c r="D64" s="47">
        <v>112.800003</v>
      </c>
      <c r="E64" s="47">
        <v>114.349998</v>
      </c>
      <c r="F64" s="47">
        <v>108.57324199999999</v>
      </c>
      <c r="G64" s="75">
        <f t="shared" si="1"/>
        <v>-6.1029395783656999E-3</v>
      </c>
      <c r="H64" s="61">
        <f t="shared" si="2"/>
        <v>-5.61029395783657E-2</v>
      </c>
      <c r="I64" s="61">
        <f t="shared" si="0"/>
        <v>-0.27599789231688415</v>
      </c>
    </row>
    <row r="65" spans="1:9" ht="14.25" customHeight="1" x14ac:dyDescent="0.35">
      <c r="A65" s="56">
        <v>44271</v>
      </c>
      <c r="B65" s="47">
        <v>113.800003</v>
      </c>
      <c r="C65" s="47">
        <v>116.300003</v>
      </c>
      <c r="D65" s="47">
        <v>113.449997</v>
      </c>
      <c r="E65" s="47">
        <v>115.099998</v>
      </c>
      <c r="F65" s="47">
        <v>109.285355</v>
      </c>
      <c r="G65" s="75">
        <f t="shared" si="1"/>
        <v>6.5373953730139787E-3</v>
      </c>
      <c r="H65" s="61">
        <f t="shared" si="2"/>
        <v>-4.3462604626986021E-2</v>
      </c>
      <c r="I65" s="61">
        <f t="shared" si="0"/>
        <v>-0.23809993273200694</v>
      </c>
    </row>
    <row r="66" spans="1:9" ht="14.25" customHeight="1" x14ac:dyDescent="0.35">
      <c r="A66" s="56">
        <v>44272</v>
      </c>
      <c r="B66" s="47">
        <v>114.800003</v>
      </c>
      <c r="C66" s="47">
        <v>114.849998</v>
      </c>
      <c r="D66" s="47">
        <v>108.75</v>
      </c>
      <c r="E66" s="47">
        <v>109.349998</v>
      </c>
      <c r="F66" s="47">
        <v>103.825836</v>
      </c>
      <c r="G66" s="75">
        <f t="shared" si="1"/>
        <v>-5.1247569518760409E-2</v>
      </c>
      <c r="H66" s="61">
        <f t="shared" si="2"/>
        <v>-0.10124756951876041</v>
      </c>
      <c r="I66" s="61">
        <f t="shared" ref="I66:I129" si="3">(E66-$L$5)/SQRT($L$7)</f>
        <v>-0.5286509562160655</v>
      </c>
    </row>
    <row r="67" spans="1:9" ht="14.25" customHeight="1" x14ac:dyDescent="0.35">
      <c r="A67" s="56">
        <v>44273</v>
      </c>
      <c r="B67" s="47">
        <v>110</v>
      </c>
      <c r="C67" s="47">
        <v>112.199997</v>
      </c>
      <c r="D67" s="47">
        <v>107.5</v>
      </c>
      <c r="E67" s="47">
        <v>110.199997</v>
      </c>
      <c r="F67" s="47">
        <v>104.63288900000001</v>
      </c>
      <c r="G67" s="75">
        <f t="shared" si="1"/>
        <v>7.7431406627014067E-3</v>
      </c>
      <c r="H67" s="61">
        <f t="shared" si="2"/>
        <v>-4.22568593372986E-2</v>
      </c>
      <c r="I67" s="61">
        <f t="shared" si="3"/>
        <v>-0.48569998588381758</v>
      </c>
    </row>
    <row r="68" spans="1:9" ht="14.25" customHeight="1" x14ac:dyDescent="0.35">
      <c r="A68" s="56">
        <v>44274</v>
      </c>
      <c r="B68" s="47">
        <v>106.25</v>
      </c>
      <c r="C68" s="47">
        <v>113.25</v>
      </c>
      <c r="D68" s="47">
        <v>104.449997</v>
      </c>
      <c r="E68" s="47">
        <v>110.5</v>
      </c>
      <c r="F68" s="47">
        <v>104.91773999999999</v>
      </c>
      <c r="G68" s="75">
        <f t="shared" ref="G68:G131" si="4">LN(E68/E67)</f>
        <v>2.7186514622243836E-3</v>
      </c>
      <c r="H68" s="61">
        <f t="shared" ref="H68:H131" si="5">G68-0.05</f>
        <v>-4.7281348537775617E-2</v>
      </c>
      <c r="I68" s="61">
        <f t="shared" si="3"/>
        <v>-0.47054065045802818</v>
      </c>
    </row>
    <row r="69" spans="1:9" ht="14.25" customHeight="1" x14ac:dyDescent="0.35">
      <c r="A69" s="56">
        <v>44277</v>
      </c>
      <c r="B69" s="47">
        <v>110.5</v>
      </c>
      <c r="C69" s="47">
        <v>111.25</v>
      </c>
      <c r="D69" s="47">
        <v>108.550003</v>
      </c>
      <c r="E69" s="47">
        <v>109.599998</v>
      </c>
      <c r="F69" s="47">
        <v>104.06321</v>
      </c>
      <c r="G69" s="75">
        <f t="shared" si="4"/>
        <v>-8.1781646920676826E-3</v>
      </c>
      <c r="H69" s="61">
        <f t="shared" si="5"/>
        <v>-5.8178164692067685E-2</v>
      </c>
      <c r="I69" s="61">
        <f t="shared" si="3"/>
        <v>-0.51601830302110641</v>
      </c>
    </row>
    <row r="70" spans="1:9" ht="14.25" customHeight="1" x14ac:dyDescent="0.35">
      <c r="A70" s="56">
        <v>44278</v>
      </c>
      <c r="B70" s="47">
        <v>109.599998</v>
      </c>
      <c r="C70" s="47">
        <v>110.300003</v>
      </c>
      <c r="D70" s="47">
        <v>106.599998</v>
      </c>
      <c r="E70" s="47">
        <v>107.150002</v>
      </c>
      <c r="F70" s="47">
        <v>101.736977</v>
      </c>
      <c r="G70" s="75">
        <f t="shared" si="4"/>
        <v>-2.2607615680731677E-2</v>
      </c>
      <c r="H70" s="61">
        <f t="shared" si="5"/>
        <v>-7.260761568073168E-2</v>
      </c>
      <c r="I70" s="61">
        <f t="shared" si="3"/>
        <v>-0.63981810220925406</v>
      </c>
    </row>
    <row r="71" spans="1:9" ht="14.25" customHeight="1" x14ac:dyDescent="0.35">
      <c r="A71" s="56">
        <v>44279</v>
      </c>
      <c r="B71" s="47">
        <v>105</v>
      </c>
      <c r="C71" s="47">
        <v>106</v>
      </c>
      <c r="D71" s="47">
        <v>102.849998</v>
      </c>
      <c r="E71" s="47">
        <v>104.800003</v>
      </c>
      <c r="F71" s="47">
        <v>99.505691999999996</v>
      </c>
      <c r="G71" s="75">
        <f t="shared" si="4"/>
        <v>-2.2175940072112588E-2</v>
      </c>
      <c r="H71" s="61">
        <f t="shared" si="5"/>
        <v>-7.2175940072112588E-2</v>
      </c>
      <c r="I71" s="61">
        <f t="shared" si="3"/>
        <v>-0.75856499171125635</v>
      </c>
    </row>
    <row r="72" spans="1:9" ht="14.25" customHeight="1" x14ac:dyDescent="0.35">
      <c r="A72" s="56">
        <v>44280</v>
      </c>
      <c r="B72" s="47">
        <v>106</v>
      </c>
      <c r="C72" s="47">
        <v>107.699997</v>
      </c>
      <c r="D72" s="47">
        <v>101.300003</v>
      </c>
      <c r="E72" s="47">
        <v>102</v>
      </c>
      <c r="F72" s="47">
        <v>96.847144999999998</v>
      </c>
      <c r="G72" s="75">
        <f t="shared" si="4"/>
        <v>-2.7080987228624495E-2</v>
      </c>
      <c r="H72" s="61">
        <f t="shared" si="5"/>
        <v>-7.7080987228624498E-2</v>
      </c>
      <c r="I72" s="61">
        <f t="shared" si="3"/>
        <v>-0.9000508590866364</v>
      </c>
    </row>
    <row r="73" spans="1:9" ht="14.25" customHeight="1" x14ac:dyDescent="0.35">
      <c r="A73" s="56">
        <v>44281</v>
      </c>
      <c r="B73" s="47">
        <v>103</v>
      </c>
      <c r="C73" s="47">
        <v>104</v>
      </c>
      <c r="D73" s="47">
        <v>100.25</v>
      </c>
      <c r="E73" s="47">
        <v>102.400002</v>
      </c>
      <c r="F73" s="47">
        <v>97.226935999999995</v>
      </c>
      <c r="G73" s="75">
        <f t="shared" si="4"/>
        <v>3.9139188523861146E-3</v>
      </c>
      <c r="H73" s="61">
        <f t="shared" si="5"/>
        <v>-4.6086081147613887E-2</v>
      </c>
      <c r="I73" s="61">
        <f t="shared" si="3"/>
        <v>-0.87983851291347637</v>
      </c>
    </row>
    <row r="74" spans="1:9" ht="14.25" customHeight="1" x14ac:dyDescent="0.35">
      <c r="A74" s="56">
        <v>44285</v>
      </c>
      <c r="B74" s="47">
        <v>104.050003</v>
      </c>
      <c r="C74" s="47">
        <v>106.300003</v>
      </c>
      <c r="D74" s="47">
        <v>102.599998</v>
      </c>
      <c r="E74" s="47">
        <v>103.5</v>
      </c>
      <c r="F74" s="47">
        <v>98.271370000000005</v>
      </c>
      <c r="G74" s="75">
        <f t="shared" si="4"/>
        <v>1.0684880568766609E-2</v>
      </c>
      <c r="H74" s="61">
        <f t="shared" si="5"/>
        <v>-3.9315119431233392E-2</v>
      </c>
      <c r="I74" s="61">
        <f t="shared" si="3"/>
        <v>-0.82425493991688203</v>
      </c>
    </row>
    <row r="75" spans="1:9" ht="14.25" customHeight="1" x14ac:dyDescent="0.35">
      <c r="A75" s="56">
        <v>44286</v>
      </c>
      <c r="B75" s="47">
        <v>102.800003</v>
      </c>
      <c r="C75" s="47">
        <v>104.199997</v>
      </c>
      <c r="D75" s="47">
        <v>101.900002</v>
      </c>
      <c r="E75" s="47">
        <v>102.150002</v>
      </c>
      <c r="F75" s="47">
        <v>96.989563000000004</v>
      </c>
      <c r="G75" s="75">
        <f t="shared" si="4"/>
        <v>-1.3129271862742457E-2</v>
      </c>
      <c r="H75" s="61">
        <f t="shared" si="5"/>
        <v>-6.3129271862742461E-2</v>
      </c>
      <c r="I75" s="61">
        <f t="shared" si="3"/>
        <v>-0.89247116610843535</v>
      </c>
    </row>
    <row r="76" spans="1:9" ht="14.25" customHeight="1" x14ac:dyDescent="0.35">
      <c r="A76" s="56">
        <v>44287</v>
      </c>
      <c r="B76" s="47">
        <v>103</v>
      </c>
      <c r="C76" s="47">
        <v>105.25</v>
      </c>
      <c r="D76" s="47">
        <v>101.150002</v>
      </c>
      <c r="E76" s="47">
        <v>104.349998</v>
      </c>
      <c r="F76" s="47">
        <v>99.078429999999997</v>
      </c>
      <c r="G76" s="75">
        <f t="shared" si="4"/>
        <v>2.130827351426089E-2</v>
      </c>
      <c r="H76" s="61">
        <f t="shared" si="5"/>
        <v>-2.8691726485739113E-2</v>
      </c>
      <c r="I76" s="61">
        <f t="shared" si="3"/>
        <v>-0.7813040201152468</v>
      </c>
    </row>
    <row r="77" spans="1:9" ht="14.25" customHeight="1" x14ac:dyDescent="0.35">
      <c r="A77" s="56">
        <v>44291</v>
      </c>
      <c r="B77" s="47">
        <v>102.150002</v>
      </c>
      <c r="C77" s="47">
        <v>104.5</v>
      </c>
      <c r="D77" s="47">
        <v>99.400002000000001</v>
      </c>
      <c r="E77" s="47">
        <v>103.449997</v>
      </c>
      <c r="F77" s="47">
        <v>98.223892000000006</v>
      </c>
      <c r="G77" s="75">
        <f t="shared" si="4"/>
        <v>-8.6622391649073191E-3</v>
      </c>
      <c r="H77" s="61">
        <f t="shared" si="5"/>
        <v>-5.8662239164907322E-2</v>
      </c>
      <c r="I77" s="61">
        <f t="shared" si="3"/>
        <v>-0.82678162214771234</v>
      </c>
    </row>
    <row r="78" spans="1:9" ht="14.25" customHeight="1" x14ac:dyDescent="0.35">
      <c r="A78" s="56">
        <v>44292</v>
      </c>
      <c r="B78" s="47">
        <v>102.650002</v>
      </c>
      <c r="C78" s="47">
        <v>104.400002</v>
      </c>
      <c r="D78" s="47">
        <v>101.300003</v>
      </c>
      <c r="E78" s="47">
        <v>103.949997</v>
      </c>
      <c r="F78" s="47">
        <v>98.698631000000006</v>
      </c>
      <c r="G78" s="75">
        <f t="shared" si="4"/>
        <v>4.8216102519576367E-3</v>
      </c>
      <c r="H78" s="61">
        <f t="shared" si="5"/>
        <v>-4.5178389748042364E-2</v>
      </c>
      <c r="I78" s="61">
        <f t="shared" si="3"/>
        <v>-0.80151631575779425</v>
      </c>
    </row>
    <row r="79" spans="1:9" ht="14.25" customHeight="1" x14ac:dyDescent="0.35">
      <c r="A79" s="56">
        <v>44293</v>
      </c>
      <c r="B79" s="47">
        <v>103.900002</v>
      </c>
      <c r="C79" s="47">
        <v>105.349998</v>
      </c>
      <c r="D79" s="47">
        <v>103.449997</v>
      </c>
      <c r="E79" s="47">
        <v>104.650002</v>
      </c>
      <c r="F79" s="47">
        <v>99.363274000000004</v>
      </c>
      <c r="G79" s="75">
        <f t="shared" si="4"/>
        <v>6.7114825593393599E-3</v>
      </c>
      <c r="H79" s="61">
        <f t="shared" si="5"/>
        <v>-4.3288517440660645E-2</v>
      </c>
      <c r="I79" s="61">
        <f t="shared" si="3"/>
        <v>-0.76614463415884471</v>
      </c>
    </row>
    <row r="80" spans="1:9" ht="14.25" customHeight="1" x14ac:dyDescent="0.35">
      <c r="A80" s="56">
        <v>44294</v>
      </c>
      <c r="B80" s="47">
        <v>103.800003</v>
      </c>
      <c r="C80" s="47">
        <v>105.699997</v>
      </c>
      <c r="D80" s="47">
        <v>103.300003</v>
      </c>
      <c r="E80" s="47">
        <v>103.599998</v>
      </c>
      <c r="F80" s="47">
        <v>98.366318000000007</v>
      </c>
      <c r="G80" s="75">
        <f t="shared" si="4"/>
        <v>-1.00841574829688E-2</v>
      </c>
      <c r="H80" s="61">
        <f t="shared" si="5"/>
        <v>-6.0084157482968803E-2</v>
      </c>
      <c r="I80" s="61">
        <f t="shared" si="3"/>
        <v>-0.81920197970012398</v>
      </c>
    </row>
    <row r="81" spans="1:9" ht="14.25" customHeight="1" x14ac:dyDescent="0.35">
      <c r="A81" s="56">
        <v>44295</v>
      </c>
      <c r="B81" s="47">
        <v>103</v>
      </c>
      <c r="C81" s="47">
        <v>104.900002</v>
      </c>
      <c r="D81" s="47">
        <v>103</v>
      </c>
      <c r="E81" s="47">
        <v>103.800003</v>
      </c>
      <c r="F81" s="47">
        <v>98.556213</v>
      </c>
      <c r="G81" s="75">
        <f t="shared" si="4"/>
        <v>1.9286891131587711E-3</v>
      </c>
      <c r="H81" s="61">
        <f t="shared" si="5"/>
        <v>-4.8071310886841231E-2</v>
      </c>
      <c r="I81" s="61">
        <f t="shared" si="3"/>
        <v>-0.80909560449109263</v>
      </c>
    </row>
    <row r="82" spans="1:9" ht="14.25" customHeight="1" x14ac:dyDescent="0.35">
      <c r="A82" s="56">
        <v>44298</v>
      </c>
      <c r="B82" s="47">
        <v>100.849998</v>
      </c>
      <c r="C82" s="47">
        <v>102.25</v>
      </c>
      <c r="D82" s="47">
        <v>97.449996999999996</v>
      </c>
      <c r="E82" s="47">
        <v>98.050003000000004</v>
      </c>
      <c r="F82" s="47">
        <v>93.096694999999997</v>
      </c>
      <c r="G82" s="75">
        <f t="shared" si="4"/>
        <v>-5.6988416394532795E-2</v>
      </c>
      <c r="H82" s="61">
        <f t="shared" si="5"/>
        <v>-0.1069884163945328</v>
      </c>
      <c r="I82" s="61">
        <f t="shared" si="3"/>
        <v>-1.0996466279751511</v>
      </c>
    </row>
    <row r="83" spans="1:9" ht="14.25" customHeight="1" x14ac:dyDescent="0.35">
      <c r="A83" s="56">
        <v>44299</v>
      </c>
      <c r="B83" s="47">
        <v>98.050003000000004</v>
      </c>
      <c r="C83" s="47">
        <v>102.5</v>
      </c>
      <c r="D83" s="47">
        <v>98.050003000000004</v>
      </c>
      <c r="E83" s="47">
        <v>102.050003</v>
      </c>
      <c r="F83" s="47">
        <v>96.894615000000002</v>
      </c>
      <c r="G83" s="75">
        <f t="shared" si="4"/>
        <v>3.9985335414218413E-2</v>
      </c>
      <c r="H83" s="61">
        <f t="shared" si="5"/>
        <v>-1.0014664585781589E-2</v>
      </c>
      <c r="I83" s="61">
        <f t="shared" si="3"/>
        <v>-0.8975241768558061</v>
      </c>
    </row>
    <row r="84" spans="1:9" ht="14.25" customHeight="1" x14ac:dyDescent="0.35">
      <c r="A84" s="56">
        <v>44301</v>
      </c>
      <c r="B84" s="47">
        <v>104.25</v>
      </c>
      <c r="C84" s="47">
        <v>106.75</v>
      </c>
      <c r="D84" s="47">
        <v>103.800003</v>
      </c>
      <c r="E84" s="47">
        <v>105.099998</v>
      </c>
      <c r="F84" s="47">
        <v>99.790535000000006</v>
      </c>
      <c r="G84" s="75">
        <f t="shared" si="4"/>
        <v>2.9449340200201849E-2</v>
      </c>
      <c r="H84" s="61">
        <f t="shared" si="5"/>
        <v>-2.0550659799798154E-2</v>
      </c>
      <c r="I84" s="61">
        <f t="shared" si="3"/>
        <v>-0.74340606053036962</v>
      </c>
    </row>
    <row r="85" spans="1:9" ht="14.25" customHeight="1" x14ac:dyDescent="0.35">
      <c r="A85" s="56">
        <v>44302</v>
      </c>
      <c r="B85" s="47">
        <v>104.599998</v>
      </c>
      <c r="C85" s="47">
        <v>107.849998</v>
      </c>
      <c r="D85" s="47">
        <v>104.199997</v>
      </c>
      <c r="E85" s="47">
        <v>107.300003</v>
      </c>
      <c r="F85" s="47">
        <v>101.879402</v>
      </c>
      <c r="G85" s="75">
        <f t="shared" si="4"/>
        <v>2.0716418742236301E-2</v>
      </c>
      <c r="H85" s="61">
        <f t="shared" si="5"/>
        <v>-2.9283581257763702E-2</v>
      </c>
      <c r="I85" s="61">
        <f t="shared" si="3"/>
        <v>-0.63223845976166571</v>
      </c>
    </row>
    <row r="86" spans="1:9" ht="14.25" customHeight="1" x14ac:dyDescent="0.35">
      <c r="A86" s="56">
        <v>44305</v>
      </c>
      <c r="B86" s="47">
        <v>103.949997</v>
      </c>
      <c r="C86" s="47">
        <v>105.949997</v>
      </c>
      <c r="D86" s="47">
        <v>101.900002</v>
      </c>
      <c r="E86" s="47">
        <v>103.050003</v>
      </c>
      <c r="F86" s="47">
        <v>97.844100999999995</v>
      </c>
      <c r="G86" s="75">
        <f t="shared" si="4"/>
        <v>-4.0414341147096709E-2</v>
      </c>
      <c r="H86" s="61">
        <f t="shared" si="5"/>
        <v>-9.0414341147096705E-2</v>
      </c>
      <c r="I86" s="61">
        <f t="shared" si="3"/>
        <v>-0.84699356407596982</v>
      </c>
    </row>
    <row r="87" spans="1:9" ht="14.25" customHeight="1" x14ac:dyDescent="0.35">
      <c r="A87" s="56">
        <v>44306</v>
      </c>
      <c r="B87" s="47">
        <v>103.300003</v>
      </c>
      <c r="C87" s="47">
        <v>105</v>
      </c>
      <c r="D87" s="47">
        <v>102.199997</v>
      </c>
      <c r="E87" s="47">
        <v>102.849998</v>
      </c>
      <c r="F87" s="47">
        <v>97.654205000000005</v>
      </c>
      <c r="G87" s="75">
        <f t="shared" si="4"/>
        <v>-1.9427397953779969E-3</v>
      </c>
      <c r="H87" s="61">
        <f t="shared" si="5"/>
        <v>-5.1942739795378001E-2</v>
      </c>
      <c r="I87" s="61">
        <f t="shared" si="3"/>
        <v>-0.85709993928500117</v>
      </c>
    </row>
    <row r="88" spans="1:9" ht="14.25" customHeight="1" x14ac:dyDescent="0.35">
      <c r="A88" s="56">
        <v>44308</v>
      </c>
      <c r="B88" s="47">
        <v>102.400002</v>
      </c>
      <c r="C88" s="47">
        <v>104.449997</v>
      </c>
      <c r="D88" s="47">
        <v>101.650002</v>
      </c>
      <c r="E88" s="47">
        <v>103.099998</v>
      </c>
      <c r="F88" s="47">
        <v>97.891570999999999</v>
      </c>
      <c r="G88" s="75">
        <f t="shared" si="4"/>
        <v>2.4277749711008223E-3</v>
      </c>
      <c r="H88" s="61">
        <f t="shared" si="5"/>
        <v>-4.7572225028899177E-2</v>
      </c>
      <c r="I88" s="61">
        <f t="shared" si="3"/>
        <v>-0.84446728609004218</v>
      </c>
    </row>
    <row r="89" spans="1:9" ht="14.25" customHeight="1" x14ac:dyDescent="0.35">
      <c r="A89" s="56">
        <v>44309</v>
      </c>
      <c r="B89" s="47">
        <v>102</v>
      </c>
      <c r="C89" s="47">
        <v>103.650002</v>
      </c>
      <c r="D89" s="47">
        <v>101.599998</v>
      </c>
      <c r="E89" s="47">
        <v>102.400002</v>
      </c>
      <c r="F89" s="47">
        <v>97.226935999999995</v>
      </c>
      <c r="G89" s="75">
        <f t="shared" si="4"/>
        <v>-6.8126394876147E-3</v>
      </c>
      <c r="H89" s="61">
        <f t="shared" si="5"/>
        <v>-5.6812639487614704E-2</v>
      </c>
      <c r="I89" s="61">
        <f t="shared" si="3"/>
        <v>-0.87983851291347637</v>
      </c>
    </row>
    <row r="90" spans="1:9" ht="14.25" customHeight="1" x14ac:dyDescent="0.35">
      <c r="A90" s="56">
        <v>44312</v>
      </c>
      <c r="B90" s="47">
        <v>105.25</v>
      </c>
      <c r="C90" s="47">
        <v>105.699997</v>
      </c>
      <c r="D90" s="47">
        <v>102.5</v>
      </c>
      <c r="E90" s="47">
        <v>102.800003</v>
      </c>
      <c r="F90" s="47">
        <v>97.606728000000004</v>
      </c>
      <c r="G90" s="75">
        <f t="shared" si="4"/>
        <v>3.8986500672864928E-3</v>
      </c>
      <c r="H90" s="61">
        <f t="shared" si="5"/>
        <v>-4.610134993271351E-2</v>
      </c>
      <c r="I90" s="61">
        <f t="shared" si="3"/>
        <v>-0.85962621727092892</v>
      </c>
    </row>
    <row r="91" spans="1:9" ht="14.25" customHeight="1" x14ac:dyDescent="0.35">
      <c r="A91" s="56">
        <v>44313</v>
      </c>
      <c r="B91" s="47">
        <v>102.800003</v>
      </c>
      <c r="C91" s="47">
        <v>104</v>
      </c>
      <c r="D91" s="47">
        <v>102.800003</v>
      </c>
      <c r="E91" s="47">
        <v>103.199997</v>
      </c>
      <c r="F91" s="47">
        <v>97.986519000000001</v>
      </c>
      <c r="G91" s="75">
        <f t="shared" si="4"/>
        <v>3.8834417737507315E-3</v>
      </c>
      <c r="H91" s="61">
        <f t="shared" si="5"/>
        <v>-4.6116558226249271E-2</v>
      </c>
      <c r="I91" s="61">
        <f t="shared" si="3"/>
        <v>-0.83941427534267143</v>
      </c>
    </row>
    <row r="92" spans="1:9" ht="14.25" customHeight="1" x14ac:dyDescent="0.35">
      <c r="A92" s="56">
        <v>44314</v>
      </c>
      <c r="B92" s="47">
        <v>103.75</v>
      </c>
      <c r="C92" s="47">
        <v>104.400002</v>
      </c>
      <c r="D92" s="47">
        <v>103.300003</v>
      </c>
      <c r="E92" s="47">
        <v>103.900002</v>
      </c>
      <c r="F92" s="47">
        <v>98.651161000000002</v>
      </c>
      <c r="G92" s="75">
        <f t="shared" si="4"/>
        <v>6.7600933767653134E-3</v>
      </c>
      <c r="H92" s="61">
        <f t="shared" si="5"/>
        <v>-4.3239906623234688E-2</v>
      </c>
      <c r="I92" s="61">
        <f t="shared" si="3"/>
        <v>-0.80404259374372189</v>
      </c>
    </row>
    <row r="93" spans="1:9" ht="14.25" customHeight="1" x14ac:dyDescent="0.35">
      <c r="A93" s="56">
        <v>44315</v>
      </c>
      <c r="B93" s="47">
        <v>104.900002</v>
      </c>
      <c r="C93" s="47">
        <v>105.900002</v>
      </c>
      <c r="D93" s="47">
        <v>103.550003</v>
      </c>
      <c r="E93" s="47">
        <v>104.050003</v>
      </c>
      <c r="F93" s="47">
        <v>98.793578999999994</v>
      </c>
      <c r="G93" s="75">
        <f t="shared" si="4"/>
        <v>1.4426643174756408E-3</v>
      </c>
      <c r="H93" s="61">
        <f t="shared" si="5"/>
        <v>-4.8557335682524363E-2</v>
      </c>
      <c r="I93" s="61">
        <f t="shared" si="3"/>
        <v>-0.79646295129613354</v>
      </c>
    </row>
    <row r="94" spans="1:9" ht="14.25" customHeight="1" x14ac:dyDescent="0.35">
      <c r="A94" s="56">
        <v>44316</v>
      </c>
      <c r="B94" s="47">
        <v>104.150002</v>
      </c>
      <c r="C94" s="47">
        <v>112.699997</v>
      </c>
      <c r="D94" s="47">
        <v>103.300003</v>
      </c>
      <c r="E94" s="47">
        <v>108.150002</v>
      </c>
      <c r="F94" s="47">
        <v>102.68646200000001</v>
      </c>
      <c r="G94" s="75">
        <f t="shared" si="4"/>
        <v>3.8647589219966437E-2</v>
      </c>
      <c r="H94" s="61">
        <f t="shared" si="5"/>
        <v>-1.1352410780033566E-2</v>
      </c>
      <c r="I94" s="61">
        <f t="shared" si="3"/>
        <v>-0.58928748942941778</v>
      </c>
    </row>
    <row r="95" spans="1:9" ht="14.25" customHeight="1" x14ac:dyDescent="0.35">
      <c r="A95" s="56">
        <v>44319</v>
      </c>
      <c r="B95" s="47">
        <v>108.150002</v>
      </c>
      <c r="C95" s="47">
        <v>110.699997</v>
      </c>
      <c r="D95" s="47">
        <v>106</v>
      </c>
      <c r="E95" s="47">
        <v>107.699997</v>
      </c>
      <c r="F95" s="47">
        <v>102.259186</v>
      </c>
      <c r="G95" s="75">
        <f t="shared" si="4"/>
        <v>-4.1696145847123309E-3</v>
      </c>
      <c r="H95" s="61">
        <f t="shared" si="5"/>
        <v>-5.4169614584712332E-2</v>
      </c>
      <c r="I95" s="61">
        <f t="shared" si="3"/>
        <v>-0.61202651783340822</v>
      </c>
    </row>
    <row r="96" spans="1:9" ht="14.25" customHeight="1" x14ac:dyDescent="0.35">
      <c r="A96" s="56">
        <v>44320</v>
      </c>
      <c r="B96" s="47">
        <v>108</v>
      </c>
      <c r="C96" s="47">
        <v>110.300003</v>
      </c>
      <c r="D96" s="47">
        <v>107.699997</v>
      </c>
      <c r="E96" s="47">
        <v>109.650002</v>
      </c>
      <c r="F96" s="47">
        <v>104.11068</v>
      </c>
      <c r="G96" s="75">
        <f t="shared" si="4"/>
        <v>1.79439367965619E-2</v>
      </c>
      <c r="H96" s="61">
        <f t="shared" si="5"/>
        <v>-3.2056063203438102E-2</v>
      </c>
      <c r="I96" s="61">
        <f t="shared" si="3"/>
        <v>-0.51349157025966341</v>
      </c>
    </row>
    <row r="97" spans="1:9" ht="14.25" customHeight="1" x14ac:dyDescent="0.35">
      <c r="A97" s="56">
        <v>44321</v>
      </c>
      <c r="B97" s="47">
        <v>112.400002</v>
      </c>
      <c r="C97" s="47">
        <v>114</v>
      </c>
      <c r="D97" s="47">
        <v>110.5</v>
      </c>
      <c r="E97" s="47">
        <v>111.099998</v>
      </c>
      <c r="F97" s="47">
        <v>105.487427</v>
      </c>
      <c r="G97" s="75">
        <f t="shared" si="4"/>
        <v>1.313718554003278E-2</v>
      </c>
      <c r="H97" s="61">
        <f t="shared" si="5"/>
        <v>-3.6862814459967225E-2</v>
      </c>
      <c r="I97" s="61">
        <f t="shared" si="3"/>
        <v>-0.44022238385135198</v>
      </c>
    </row>
    <row r="98" spans="1:9" ht="14.25" customHeight="1" x14ac:dyDescent="0.35">
      <c r="A98" s="56">
        <v>44322</v>
      </c>
      <c r="B98" s="47">
        <v>112.300003</v>
      </c>
      <c r="C98" s="47">
        <v>112.849998</v>
      </c>
      <c r="D98" s="47">
        <v>109.449997</v>
      </c>
      <c r="E98" s="47">
        <v>110.25</v>
      </c>
      <c r="F98" s="47">
        <v>104.680374</v>
      </c>
      <c r="G98" s="75">
        <f t="shared" si="4"/>
        <v>-7.6801643168285397E-3</v>
      </c>
      <c r="H98" s="61">
        <f t="shared" si="5"/>
        <v>-5.7680164316828542E-2</v>
      </c>
      <c r="I98" s="61">
        <f t="shared" si="3"/>
        <v>-0.48317330365298722</v>
      </c>
    </row>
    <row r="99" spans="1:9" ht="14.25" customHeight="1" x14ac:dyDescent="0.35">
      <c r="A99" s="56">
        <v>44323</v>
      </c>
      <c r="B99" s="47">
        <v>110.849998</v>
      </c>
      <c r="C99" s="47">
        <v>112.349998</v>
      </c>
      <c r="D99" s="47">
        <v>109.650002</v>
      </c>
      <c r="E99" s="47">
        <v>111.449997</v>
      </c>
      <c r="F99" s="47">
        <v>105.81974</v>
      </c>
      <c r="G99" s="75">
        <f t="shared" si="4"/>
        <v>1.0825518587021698E-2</v>
      </c>
      <c r="H99" s="61">
        <f t="shared" si="5"/>
        <v>-3.9174481412978301E-2</v>
      </c>
      <c r="I99" s="61">
        <f t="shared" si="3"/>
        <v>-0.42253671990902225</v>
      </c>
    </row>
    <row r="100" spans="1:9" ht="14.25" customHeight="1" x14ac:dyDescent="0.35">
      <c r="A100" s="56">
        <v>44326</v>
      </c>
      <c r="B100" s="47">
        <v>113.849998</v>
      </c>
      <c r="C100" s="47">
        <v>114.949997</v>
      </c>
      <c r="D100" s="47">
        <v>112.5</v>
      </c>
      <c r="E100" s="47">
        <v>113.900002</v>
      </c>
      <c r="F100" s="47">
        <v>108.14598100000001</v>
      </c>
      <c r="G100" s="75">
        <f t="shared" si="4"/>
        <v>2.1744855098421674E-2</v>
      </c>
      <c r="H100" s="61">
        <f t="shared" si="5"/>
        <v>-2.8255144901578329E-2</v>
      </c>
      <c r="I100" s="61">
        <f t="shared" si="3"/>
        <v>-0.2987364659453593</v>
      </c>
    </row>
    <row r="101" spans="1:9" ht="14.25" customHeight="1" x14ac:dyDescent="0.35">
      <c r="A101" s="56">
        <v>44327</v>
      </c>
      <c r="B101" s="47">
        <v>112.550003</v>
      </c>
      <c r="C101" s="47">
        <v>118.699997</v>
      </c>
      <c r="D101" s="47">
        <v>110.75</v>
      </c>
      <c r="E101" s="47">
        <v>118.099998</v>
      </c>
      <c r="F101" s="47">
        <v>112.133797</v>
      </c>
      <c r="G101" s="75">
        <f t="shared" si="4"/>
        <v>3.6210818256116648E-2</v>
      </c>
      <c r="H101" s="61">
        <f t="shared" si="5"/>
        <v>-1.3789181743883355E-2</v>
      </c>
      <c r="I101" s="61">
        <f t="shared" si="3"/>
        <v>-8.6508094392498139E-2</v>
      </c>
    </row>
    <row r="102" spans="1:9" ht="14.25" customHeight="1" x14ac:dyDescent="0.35">
      <c r="A102" s="56">
        <v>44328</v>
      </c>
      <c r="B102" s="47">
        <v>118.699997</v>
      </c>
      <c r="C102" s="47">
        <v>121.150002</v>
      </c>
      <c r="D102" s="47">
        <v>113.699997</v>
      </c>
      <c r="E102" s="47">
        <v>115.099998</v>
      </c>
      <c r="F102" s="47">
        <v>109.285355</v>
      </c>
      <c r="G102" s="75">
        <f t="shared" si="4"/>
        <v>-2.5730407916873248E-2</v>
      </c>
      <c r="H102" s="61">
        <f t="shared" si="5"/>
        <v>-7.5730407916873244E-2</v>
      </c>
      <c r="I102" s="61">
        <f t="shared" si="3"/>
        <v>-0.23809993273200694</v>
      </c>
    </row>
    <row r="103" spans="1:9" ht="14.25" customHeight="1" x14ac:dyDescent="0.35">
      <c r="A103" s="56">
        <v>44330</v>
      </c>
      <c r="B103" s="47">
        <v>116</v>
      </c>
      <c r="C103" s="47">
        <v>116</v>
      </c>
      <c r="D103" s="47">
        <v>111.550003</v>
      </c>
      <c r="E103" s="47">
        <v>112.949997</v>
      </c>
      <c r="F103" s="47">
        <v>107.243965</v>
      </c>
      <c r="G103" s="75">
        <f t="shared" si="4"/>
        <v>-1.8856081998055236E-2</v>
      </c>
      <c r="H103" s="61">
        <f t="shared" si="5"/>
        <v>-6.8856081998055235E-2</v>
      </c>
      <c r="I103" s="61">
        <f t="shared" si="3"/>
        <v>-0.34674080073926783</v>
      </c>
    </row>
    <row r="104" spans="1:9" ht="14.25" customHeight="1" x14ac:dyDescent="0.35">
      <c r="A104" s="56">
        <v>44333</v>
      </c>
      <c r="B104" s="47">
        <v>113.949997</v>
      </c>
      <c r="C104" s="47">
        <v>115.400002</v>
      </c>
      <c r="D104" s="47">
        <v>112.25</v>
      </c>
      <c r="E104" s="47">
        <v>114.25</v>
      </c>
      <c r="F104" s="47">
        <v>108.478302</v>
      </c>
      <c r="G104" s="75">
        <f t="shared" si="4"/>
        <v>1.1443813420727231E-2</v>
      </c>
      <c r="H104" s="61">
        <f t="shared" si="5"/>
        <v>-3.8556186579272775E-2</v>
      </c>
      <c r="I104" s="61">
        <f t="shared" si="3"/>
        <v>-0.2810508525336422</v>
      </c>
    </row>
    <row r="105" spans="1:9" ht="14.25" customHeight="1" x14ac:dyDescent="0.35">
      <c r="A105" s="56">
        <v>44334</v>
      </c>
      <c r="B105" s="47">
        <v>115</v>
      </c>
      <c r="C105" s="47">
        <v>117.5</v>
      </c>
      <c r="D105" s="47">
        <v>114.300003</v>
      </c>
      <c r="E105" s="47">
        <v>116.099998</v>
      </c>
      <c r="F105" s="47">
        <v>110.23483299999999</v>
      </c>
      <c r="G105" s="75">
        <f t="shared" si="4"/>
        <v>1.606284170300263E-2</v>
      </c>
      <c r="H105" s="61">
        <f t="shared" si="5"/>
        <v>-3.3937158296997373E-2</v>
      </c>
      <c r="I105" s="61">
        <f t="shared" si="3"/>
        <v>-0.18756931995217069</v>
      </c>
    </row>
    <row r="106" spans="1:9" ht="14.25" customHeight="1" x14ac:dyDescent="0.35">
      <c r="A106" s="56">
        <v>44335</v>
      </c>
      <c r="B106" s="47">
        <v>114.5</v>
      </c>
      <c r="C106" s="47">
        <v>115.800003</v>
      </c>
      <c r="D106" s="47">
        <v>113.400002</v>
      </c>
      <c r="E106" s="47">
        <v>114.900002</v>
      </c>
      <c r="F106" s="47">
        <v>109.095467</v>
      </c>
      <c r="G106" s="75">
        <f t="shared" si="4"/>
        <v>-1.0389669216166608E-2</v>
      </c>
      <c r="H106" s="61">
        <f t="shared" si="5"/>
        <v>-6.0389669216166612E-2</v>
      </c>
      <c r="I106" s="61">
        <f t="shared" si="3"/>
        <v>-0.24820585316552302</v>
      </c>
    </row>
    <row r="107" spans="1:9" ht="14.25" customHeight="1" x14ac:dyDescent="0.35">
      <c r="A107" s="56">
        <v>44336</v>
      </c>
      <c r="B107" s="47">
        <v>113.449997</v>
      </c>
      <c r="C107" s="47">
        <v>114.699997</v>
      </c>
      <c r="D107" s="47">
        <v>111.199997</v>
      </c>
      <c r="E107" s="47">
        <v>111.800003</v>
      </c>
      <c r="F107" s="47">
        <v>106.152069</v>
      </c>
      <c r="G107" s="75">
        <f t="shared" si="4"/>
        <v>-2.7350614706520313E-2</v>
      </c>
      <c r="H107" s="61">
        <f t="shared" si="5"/>
        <v>-7.7350614706520313E-2</v>
      </c>
      <c r="I107" s="61">
        <f t="shared" si="3"/>
        <v>-0.40485070225240249</v>
      </c>
    </row>
    <row r="108" spans="1:9" ht="14.25" customHeight="1" x14ac:dyDescent="0.35">
      <c r="A108" s="56">
        <v>44337</v>
      </c>
      <c r="B108" s="47">
        <v>111.050003</v>
      </c>
      <c r="C108" s="47">
        <v>114.050003</v>
      </c>
      <c r="D108" s="47">
        <v>111.050003</v>
      </c>
      <c r="E108" s="47">
        <v>112.75</v>
      </c>
      <c r="F108" s="47">
        <v>107.05407700000001</v>
      </c>
      <c r="G108" s="75">
        <f t="shared" si="4"/>
        <v>8.461390828157821E-3</v>
      </c>
      <c r="H108" s="61">
        <f t="shared" si="5"/>
        <v>-4.1538609171842183E-2</v>
      </c>
      <c r="I108" s="61">
        <f t="shared" si="3"/>
        <v>-0.35684677170339657</v>
      </c>
    </row>
    <row r="109" spans="1:9" ht="14.25" customHeight="1" x14ac:dyDescent="0.35">
      <c r="A109" s="56">
        <v>44340</v>
      </c>
      <c r="B109" s="47">
        <v>113.25</v>
      </c>
      <c r="C109" s="47">
        <v>113.949997</v>
      </c>
      <c r="D109" s="47">
        <v>110.849998</v>
      </c>
      <c r="E109" s="47">
        <v>113.050003</v>
      </c>
      <c r="F109" s="47">
        <v>107.338921</v>
      </c>
      <c r="G109" s="75">
        <f t="shared" si="4"/>
        <v>2.657246878121391E-3</v>
      </c>
      <c r="H109" s="61">
        <f t="shared" si="5"/>
        <v>-4.7342753121878613E-2</v>
      </c>
      <c r="I109" s="61">
        <f t="shared" si="3"/>
        <v>-0.34168743627760717</v>
      </c>
    </row>
    <row r="110" spans="1:9" ht="14.25" customHeight="1" x14ac:dyDescent="0.35">
      <c r="A110" s="56">
        <v>44341</v>
      </c>
      <c r="B110" s="47">
        <v>114.400002</v>
      </c>
      <c r="C110" s="47">
        <v>117.099998</v>
      </c>
      <c r="D110" s="47">
        <v>113.699997</v>
      </c>
      <c r="E110" s="47">
        <v>114.599998</v>
      </c>
      <c r="F110" s="47">
        <v>108.810608</v>
      </c>
      <c r="G110" s="75">
        <f t="shared" si="4"/>
        <v>1.3617561567722872E-2</v>
      </c>
      <c r="H110" s="61">
        <f t="shared" si="5"/>
        <v>-3.6382438432277134E-2</v>
      </c>
      <c r="I110" s="61">
        <f t="shared" si="3"/>
        <v>-0.26336523912192505</v>
      </c>
    </row>
    <row r="111" spans="1:9" ht="14.25" customHeight="1" x14ac:dyDescent="0.35">
      <c r="A111" s="56">
        <v>44342</v>
      </c>
      <c r="B111" s="47">
        <v>115.400002</v>
      </c>
      <c r="C111" s="47">
        <v>115.400002</v>
      </c>
      <c r="D111" s="47">
        <v>113</v>
      </c>
      <c r="E111" s="47">
        <v>113.349998</v>
      </c>
      <c r="F111" s="47">
        <v>107.623756</v>
      </c>
      <c r="G111" s="75">
        <f t="shared" si="4"/>
        <v>-1.0967427519558207E-2</v>
      </c>
      <c r="H111" s="61">
        <f t="shared" si="5"/>
        <v>-6.0967427519558207E-2</v>
      </c>
      <c r="I111" s="61">
        <f t="shared" si="3"/>
        <v>-0.32652850509672043</v>
      </c>
    </row>
    <row r="112" spans="1:9" ht="14.25" customHeight="1" x14ac:dyDescent="0.35">
      <c r="A112" s="56">
        <v>44343</v>
      </c>
      <c r="B112" s="47">
        <v>113</v>
      </c>
      <c r="C112" s="47">
        <v>113.650002</v>
      </c>
      <c r="D112" s="47">
        <v>111.300003</v>
      </c>
      <c r="E112" s="47">
        <v>111.849998</v>
      </c>
      <c r="F112" s="47">
        <v>106.199532</v>
      </c>
      <c r="G112" s="75">
        <f t="shared" si="4"/>
        <v>-1.3321689254026048E-2</v>
      </c>
      <c r="H112" s="61">
        <f t="shared" si="5"/>
        <v>-6.3321689254026051E-2</v>
      </c>
      <c r="I112" s="61">
        <f t="shared" si="3"/>
        <v>-0.4023244242664748</v>
      </c>
    </row>
    <row r="113" spans="1:9" ht="14.25" customHeight="1" x14ac:dyDescent="0.35">
      <c r="A113" s="56">
        <v>44344</v>
      </c>
      <c r="B113" s="47">
        <v>113.199997</v>
      </c>
      <c r="C113" s="47">
        <v>115.550003</v>
      </c>
      <c r="D113" s="47">
        <v>111.849998</v>
      </c>
      <c r="E113" s="47">
        <v>112.349998</v>
      </c>
      <c r="F113" s="47">
        <v>106.674278</v>
      </c>
      <c r="G113" s="75">
        <f t="shared" si="4"/>
        <v>4.4603107747772505E-3</v>
      </c>
      <c r="H113" s="61">
        <f t="shared" si="5"/>
        <v>-4.5539689225222751E-2</v>
      </c>
      <c r="I113" s="61">
        <f t="shared" si="3"/>
        <v>-0.37705911787655666</v>
      </c>
    </row>
    <row r="114" spans="1:9" ht="14.25" customHeight="1" x14ac:dyDescent="0.35">
      <c r="A114" s="56">
        <v>44347</v>
      </c>
      <c r="B114" s="47">
        <v>112.5</v>
      </c>
      <c r="C114" s="47">
        <v>114.349998</v>
      </c>
      <c r="D114" s="47">
        <v>111.400002</v>
      </c>
      <c r="E114" s="47">
        <v>113.650002</v>
      </c>
      <c r="F114" s="47">
        <v>107.908607</v>
      </c>
      <c r="G114" s="75">
        <f t="shared" si="4"/>
        <v>1.1504587066615337E-2</v>
      </c>
      <c r="H114" s="61">
        <f t="shared" si="5"/>
        <v>-3.8495412933384668E-2</v>
      </c>
      <c r="I114" s="61">
        <f t="shared" si="3"/>
        <v>-0.31136911914031834</v>
      </c>
    </row>
    <row r="115" spans="1:9" ht="14.25" customHeight="1" x14ac:dyDescent="0.35">
      <c r="A115" s="56">
        <v>44348</v>
      </c>
      <c r="B115" s="47">
        <v>114.349998</v>
      </c>
      <c r="C115" s="47">
        <v>118.449997</v>
      </c>
      <c r="D115" s="47">
        <v>114.199997</v>
      </c>
      <c r="E115" s="47">
        <v>117.599998</v>
      </c>
      <c r="F115" s="47">
        <v>111.659058</v>
      </c>
      <c r="G115" s="75">
        <f t="shared" si="4"/>
        <v>3.4165450561283395E-2</v>
      </c>
      <c r="H115" s="61">
        <f t="shared" si="5"/>
        <v>-1.5834549438716608E-2</v>
      </c>
      <c r="I115" s="61">
        <f t="shared" si="3"/>
        <v>-0.11177340078241628</v>
      </c>
    </row>
    <row r="116" spans="1:9" ht="14.25" customHeight="1" x14ac:dyDescent="0.35">
      <c r="A116" s="56">
        <v>44349</v>
      </c>
      <c r="B116" s="47">
        <v>118</v>
      </c>
      <c r="C116" s="47">
        <v>119.400002</v>
      </c>
      <c r="D116" s="47">
        <v>116</v>
      </c>
      <c r="E116" s="47">
        <v>117.75</v>
      </c>
      <c r="F116" s="47">
        <v>111.801483</v>
      </c>
      <c r="G116" s="75">
        <f t="shared" si="4"/>
        <v>1.2747144388035232E-3</v>
      </c>
      <c r="H116" s="61">
        <f t="shared" si="5"/>
        <v>-4.8725285561196478E-2</v>
      </c>
      <c r="I116" s="61">
        <f t="shared" si="3"/>
        <v>-0.10419370780421525</v>
      </c>
    </row>
    <row r="117" spans="1:9" ht="14.25" customHeight="1" x14ac:dyDescent="0.35">
      <c r="A117" s="56">
        <v>44350</v>
      </c>
      <c r="B117" s="47">
        <v>118.800003</v>
      </c>
      <c r="C117" s="47">
        <v>123.800003</v>
      </c>
      <c r="D117" s="47">
        <v>118.449997</v>
      </c>
      <c r="E117" s="47">
        <v>122.5</v>
      </c>
      <c r="F117" s="47">
        <v>116.31152299999999</v>
      </c>
      <c r="G117" s="75">
        <f t="shared" si="4"/>
        <v>3.9547297088254538E-2</v>
      </c>
      <c r="H117" s="61">
        <f t="shared" si="5"/>
        <v>-1.0452702911745465E-2</v>
      </c>
      <c r="I117" s="61">
        <f t="shared" si="3"/>
        <v>0.13582670290000701</v>
      </c>
    </row>
    <row r="118" spans="1:9" ht="14.25" customHeight="1" x14ac:dyDescent="0.35">
      <c r="A118" s="56">
        <v>44351</v>
      </c>
      <c r="B118" s="47">
        <v>124.599998</v>
      </c>
      <c r="C118" s="47">
        <v>126.699997</v>
      </c>
      <c r="D118" s="47">
        <v>123.349998</v>
      </c>
      <c r="E118" s="47">
        <v>125.449997</v>
      </c>
      <c r="F118" s="47">
        <v>119.112495</v>
      </c>
      <c r="G118" s="75">
        <f t="shared" si="4"/>
        <v>2.3796218913739425E-2</v>
      </c>
      <c r="H118" s="61">
        <f t="shared" si="5"/>
        <v>-2.6203781086260577E-2</v>
      </c>
      <c r="I118" s="61">
        <f t="shared" si="3"/>
        <v>0.28489185900868547</v>
      </c>
    </row>
    <row r="119" spans="1:9" ht="14.25" customHeight="1" x14ac:dyDescent="0.35">
      <c r="A119" s="56">
        <v>44354</v>
      </c>
      <c r="B119" s="47">
        <v>126.949997</v>
      </c>
      <c r="C119" s="47">
        <v>127.5</v>
      </c>
      <c r="D119" s="47">
        <v>124.900002</v>
      </c>
      <c r="E119" s="47">
        <v>125.150002</v>
      </c>
      <c r="F119" s="47">
        <v>118.82764400000001</v>
      </c>
      <c r="G119" s="75">
        <f t="shared" si="4"/>
        <v>-2.3942150399148907E-3</v>
      </c>
      <c r="H119" s="61">
        <f t="shared" si="5"/>
        <v>-5.2394215039914892E-2</v>
      </c>
      <c r="I119" s="61">
        <f t="shared" si="3"/>
        <v>0.26973292782779873</v>
      </c>
    </row>
    <row r="120" spans="1:9" ht="14.25" customHeight="1" x14ac:dyDescent="0.35">
      <c r="A120" s="56">
        <v>44355</v>
      </c>
      <c r="B120" s="47">
        <v>125.75</v>
      </c>
      <c r="C120" s="47">
        <v>125.900002</v>
      </c>
      <c r="D120" s="47">
        <v>122.650002</v>
      </c>
      <c r="E120" s="47">
        <v>124.800003</v>
      </c>
      <c r="F120" s="47">
        <v>118.495338</v>
      </c>
      <c r="G120" s="75">
        <f t="shared" si="4"/>
        <v>-2.8005538848175854E-3</v>
      </c>
      <c r="H120" s="61">
        <f t="shared" si="5"/>
        <v>-5.2800553884817587E-2</v>
      </c>
      <c r="I120" s="61">
        <f t="shared" si="3"/>
        <v>0.25204726388546894</v>
      </c>
    </row>
    <row r="121" spans="1:9" ht="14.25" customHeight="1" x14ac:dyDescent="0.35">
      <c r="A121" s="56">
        <v>44356</v>
      </c>
      <c r="B121" s="47">
        <v>127</v>
      </c>
      <c r="C121" s="47">
        <v>128</v>
      </c>
      <c r="D121" s="47">
        <v>123.050003</v>
      </c>
      <c r="E121" s="47">
        <v>124.050003</v>
      </c>
      <c r="F121" s="47">
        <v>117.783226</v>
      </c>
      <c r="G121" s="75">
        <f t="shared" si="4"/>
        <v>-6.027745652182016E-3</v>
      </c>
      <c r="H121" s="61">
        <f t="shared" si="5"/>
        <v>-5.6027745652182021E-2</v>
      </c>
      <c r="I121" s="61">
        <f t="shared" si="3"/>
        <v>0.21414930430059176</v>
      </c>
    </row>
    <row r="122" spans="1:9" ht="14.25" customHeight="1" x14ac:dyDescent="0.35">
      <c r="A122" s="56">
        <v>44357</v>
      </c>
      <c r="B122" s="47">
        <v>123.75</v>
      </c>
      <c r="C122" s="47">
        <v>124.800003</v>
      </c>
      <c r="D122" s="47">
        <v>122.449997</v>
      </c>
      <c r="E122" s="47">
        <v>123.949997</v>
      </c>
      <c r="F122" s="47">
        <v>117.688271</v>
      </c>
      <c r="G122" s="75">
        <f t="shared" si="4"/>
        <v>-8.0650004371518233E-4</v>
      </c>
      <c r="H122" s="61">
        <f t="shared" si="5"/>
        <v>-5.0806500043715182E-2</v>
      </c>
      <c r="I122" s="61">
        <f t="shared" si="3"/>
        <v>0.20909593983893107</v>
      </c>
    </row>
    <row r="123" spans="1:9" ht="14.25" customHeight="1" x14ac:dyDescent="0.35">
      <c r="A123" s="56">
        <v>44358</v>
      </c>
      <c r="B123" s="47">
        <v>123.949997</v>
      </c>
      <c r="C123" s="47">
        <v>126.599998</v>
      </c>
      <c r="D123" s="47">
        <v>122.5</v>
      </c>
      <c r="E123" s="47">
        <v>123.550003</v>
      </c>
      <c r="F123" s="47">
        <v>117.308487</v>
      </c>
      <c r="G123" s="75">
        <f t="shared" si="4"/>
        <v>-3.2322775616052055E-3</v>
      </c>
      <c r="H123" s="61">
        <f t="shared" si="5"/>
        <v>-5.3232277561605208E-2</v>
      </c>
      <c r="I123" s="61">
        <f t="shared" si="3"/>
        <v>0.18888399791067362</v>
      </c>
    </row>
    <row r="124" spans="1:9" ht="14.25" customHeight="1" x14ac:dyDescent="0.35">
      <c r="A124" s="56">
        <v>44361</v>
      </c>
      <c r="B124" s="47">
        <v>124.400002</v>
      </c>
      <c r="C124" s="47">
        <v>125.800003</v>
      </c>
      <c r="D124" s="47">
        <v>121.25</v>
      </c>
      <c r="E124" s="47">
        <v>124.800003</v>
      </c>
      <c r="F124" s="47">
        <v>118.495338</v>
      </c>
      <c r="G124" s="75">
        <f t="shared" si="4"/>
        <v>1.0066523257502314E-2</v>
      </c>
      <c r="H124" s="61">
        <f t="shared" si="5"/>
        <v>-3.9933476742497691E-2</v>
      </c>
      <c r="I124" s="61">
        <f t="shared" si="3"/>
        <v>0.25204726388546894</v>
      </c>
    </row>
    <row r="125" spans="1:9" ht="14.25" customHeight="1" x14ac:dyDescent="0.35">
      <c r="A125" s="56">
        <v>44362</v>
      </c>
      <c r="B125" s="47">
        <v>125.599998</v>
      </c>
      <c r="C125" s="47">
        <v>128.5</v>
      </c>
      <c r="D125" s="47">
        <v>124.849998</v>
      </c>
      <c r="E125" s="47">
        <v>125.349998</v>
      </c>
      <c r="F125" s="47">
        <v>119.01754</v>
      </c>
      <c r="G125" s="75">
        <f t="shared" si="4"/>
        <v>4.3973286751886071E-3</v>
      </c>
      <c r="H125" s="61">
        <f t="shared" si="5"/>
        <v>-4.5602671324811397E-2</v>
      </c>
      <c r="I125" s="61">
        <f t="shared" si="3"/>
        <v>0.27983884826131478</v>
      </c>
    </row>
    <row r="126" spans="1:9" ht="14.25" customHeight="1" x14ac:dyDescent="0.35">
      <c r="A126" s="56">
        <v>44363</v>
      </c>
      <c r="B126" s="47">
        <v>127</v>
      </c>
      <c r="C126" s="47">
        <v>128.25</v>
      </c>
      <c r="D126" s="47">
        <v>126.099998</v>
      </c>
      <c r="E126" s="47">
        <v>126.699997</v>
      </c>
      <c r="F126" s="47">
        <v>120.299347</v>
      </c>
      <c r="G126" s="75">
        <f t="shared" si="4"/>
        <v>1.0712255000136303E-2</v>
      </c>
      <c r="H126" s="61">
        <f t="shared" si="5"/>
        <v>-3.9287744999863698E-2</v>
      </c>
      <c r="I126" s="61">
        <f t="shared" si="3"/>
        <v>0.34805512498348079</v>
      </c>
    </row>
    <row r="127" spans="1:9" ht="14.25" customHeight="1" x14ac:dyDescent="0.35">
      <c r="A127" s="56">
        <v>44364</v>
      </c>
      <c r="B127" s="47">
        <v>125.599998</v>
      </c>
      <c r="C127" s="47">
        <v>127</v>
      </c>
      <c r="D127" s="47">
        <v>123.5</v>
      </c>
      <c r="E127" s="47">
        <v>125.099998</v>
      </c>
      <c r="F127" s="47">
        <v>118.780174</v>
      </c>
      <c r="G127" s="75">
        <f t="shared" si="4"/>
        <v>-1.2708662163458482E-2</v>
      </c>
      <c r="H127" s="61">
        <f t="shared" si="5"/>
        <v>-6.2708662163458481E-2</v>
      </c>
      <c r="I127" s="61">
        <f t="shared" si="3"/>
        <v>0.26720619506635573</v>
      </c>
    </row>
    <row r="128" spans="1:9" ht="14.25" customHeight="1" x14ac:dyDescent="0.35">
      <c r="A128" s="56">
        <v>44365</v>
      </c>
      <c r="B128" s="47">
        <v>124.550003</v>
      </c>
      <c r="C128" s="47">
        <v>124.550003</v>
      </c>
      <c r="D128" s="47">
        <v>118.900002</v>
      </c>
      <c r="E128" s="47">
        <v>120.25</v>
      </c>
      <c r="F128" s="47">
        <v>114.175186</v>
      </c>
      <c r="G128" s="75">
        <f t="shared" si="4"/>
        <v>-3.9540492499784551E-2</v>
      </c>
      <c r="H128" s="61">
        <f t="shared" si="5"/>
        <v>-8.9540492499784546E-2</v>
      </c>
      <c r="I128" s="61">
        <f t="shared" si="3"/>
        <v>2.2132824145375419E-2</v>
      </c>
    </row>
    <row r="129" spans="1:9" ht="14.25" customHeight="1" x14ac:dyDescent="0.35">
      <c r="A129" s="56">
        <v>44368</v>
      </c>
      <c r="B129" s="47">
        <v>119.400002</v>
      </c>
      <c r="C129" s="47">
        <v>122</v>
      </c>
      <c r="D129" s="47">
        <v>118.949997</v>
      </c>
      <c r="E129" s="47">
        <v>120.949997</v>
      </c>
      <c r="F129" s="47">
        <v>114.839821</v>
      </c>
      <c r="G129" s="75">
        <f t="shared" si="4"/>
        <v>5.8043032665273837E-3</v>
      </c>
      <c r="H129" s="61">
        <f t="shared" si="5"/>
        <v>-4.4195696733472623E-2</v>
      </c>
      <c r="I129" s="61">
        <f t="shared" si="3"/>
        <v>5.7504101499422269E-2</v>
      </c>
    </row>
    <row r="130" spans="1:9" ht="14.25" customHeight="1" x14ac:dyDescent="0.35">
      <c r="A130" s="56">
        <v>44369</v>
      </c>
      <c r="B130" s="47">
        <v>122.699997</v>
      </c>
      <c r="C130" s="47">
        <v>124.199997</v>
      </c>
      <c r="D130" s="47">
        <v>121.5</v>
      </c>
      <c r="E130" s="47">
        <v>122.050003</v>
      </c>
      <c r="F130" s="47">
        <v>115.88426200000001</v>
      </c>
      <c r="G130" s="75">
        <f t="shared" si="4"/>
        <v>9.053609166660908E-3</v>
      </c>
      <c r="H130" s="61">
        <f t="shared" si="5"/>
        <v>-4.0946390833339091E-2</v>
      </c>
      <c r="I130" s="61">
        <f t="shared" ref="I130:I193" si="6">(E130-$L$5)/SQRT($L$7)</f>
        <v>0.11308807874091922</v>
      </c>
    </row>
    <row r="131" spans="1:9" ht="14.25" customHeight="1" x14ac:dyDescent="0.35">
      <c r="A131" s="56">
        <v>44370</v>
      </c>
      <c r="B131" s="47">
        <v>123.5</v>
      </c>
      <c r="C131" s="47">
        <v>124.400002</v>
      </c>
      <c r="D131" s="47">
        <v>121.75</v>
      </c>
      <c r="E131" s="47">
        <v>123.349998</v>
      </c>
      <c r="F131" s="47">
        <v>117.118576</v>
      </c>
      <c r="G131" s="75">
        <f t="shared" si="4"/>
        <v>1.0595005342281496E-2</v>
      </c>
      <c r="H131" s="61">
        <f t="shared" si="5"/>
        <v>-3.9404994657718503E-2</v>
      </c>
      <c r="I131" s="61">
        <f t="shared" si="6"/>
        <v>0.17877762270164224</v>
      </c>
    </row>
    <row r="132" spans="1:9" ht="14.25" customHeight="1" x14ac:dyDescent="0.35">
      <c r="A132" s="56">
        <v>44371</v>
      </c>
      <c r="B132" s="47">
        <v>124.449997</v>
      </c>
      <c r="C132" s="47">
        <v>124.449997</v>
      </c>
      <c r="D132" s="47">
        <v>121.349998</v>
      </c>
      <c r="E132" s="47">
        <v>122</v>
      </c>
      <c r="F132" s="47">
        <v>115.836777</v>
      </c>
      <c r="G132" s="75">
        <f t="shared" ref="G132:G195" si="7">LN(E132/E131)</f>
        <v>-1.100478202808392E-2</v>
      </c>
      <c r="H132" s="61">
        <f t="shared" ref="H132:H195" si="8">G132-0.05</f>
        <v>-6.1004782028083925E-2</v>
      </c>
      <c r="I132" s="61">
        <f t="shared" si="6"/>
        <v>0.11056139651008888</v>
      </c>
    </row>
    <row r="133" spans="1:9" ht="14.25" customHeight="1" x14ac:dyDescent="0.35">
      <c r="A133" s="56">
        <v>44372</v>
      </c>
      <c r="B133" s="47">
        <v>122.949997</v>
      </c>
      <c r="C133" s="47">
        <v>124.949997</v>
      </c>
      <c r="D133" s="47">
        <v>120.349998</v>
      </c>
      <c r="E133" s="47">
        <v>120.900002</v>
      </c>
      <c r="F133" s="47">
        <v>114.792351</v>
      </c>
      <c r="G133" s="75">
        <f t="shared" si="7"/>
        <v>-9.0572705699125365E-3</v>
      </c>
      <c r="H133" s="61">
        <f t="shared" si="8"/>
        <v>-5.9057270569912543E-2</v>
      </c>
      <c r="I133" s="61">
        <f t="shared" si="6"/>
        <v>5.4977823513494582E-2</v>
      </c>
    </row>
    <row r="134" spans="1:9" ht="14.25" customHeight="1" x14ac:dyDescent="0.35">
      <c r="A134" s="56">
        <v>44375</v>
      </c>
      <c r="B134" s="47">
        <v>122.550003</v>
      </c>
      <c r="C134" s="47">
        <v>124.5</v>
      </c>
      <c r="D134" s="47">
        <v>121.800003</v>
      </c>
      <c r="E134" s="47">
        <v>122.349998</v>
      </c>
      <c r="F134" s="47">
        <v>116.16909800000001</v>
      </c>
      <c r="G134" s="75">
        <f t="shared" si="7"/>
        <v>1.1921999378789632E-2</v>
      </c>
      <c r="H134" s="61">
        <f t="shared" si="8"/>
        <v>-3.8078000621210369E-2</v>
      </c>
      <c r="I134" s="61">
        <f t="shared" si="6"/>
        <v>0.12824700992180599</v>
      </c>
    </row>
    <row r="135" spans="1:9" ht="14.25" customHeight="1" x14ac:dyDescent="0.35">
      <c r="A135" s="56">
        <v>44376</v>
      </c>
      <c r="B135" s="47">
        <v>121.800003</v>
      </c>
      <c r="C135" s="47">
        <v>122.449997</v>
      </c>
      <c r="D135" s="47">
        <v>119.099998</v>
      </c>
      <c r="E135" s="47">
        <v>119.400002</v>
      </c>
      <c r="F135" s="47">
        <v>113.368134</v>
      </c>
      <c r="G135" s="75">
        <f t="shared" si="7"/>
        <v>-2.4406555833213408E-2</v>
      </c>
      <c r="H135" s="61">
        <f t="shared" si="8"/>
        <v>-7.4406555833213414E-2</v>
      </c>
      <c r="I135" s="61">
        <f t="shared" si="6"/>
        <v>-2.0818095656259816E-2</v>
      </c>
    </row>
    <row r="136" spans="1:9" ht="14.25" customHeight="1" x14ac:dyDescent="0.35">
      <c r="A136" s="56">
        <v>44377</v>
      </c>
      <c r="B136" s="47">
        <v>120.349998</v>
      </c>
      <c r="C136" s="47">
        <v>120.949997</v>
      </c>
      <c r="D136" s="47">
        <v>117.050003</v>
      </c>
      <c r="E136" s="47">
        <v>117.699997</v>
      </c>
      <c r="F136" s="47">
        <v>111.75400500000001</v>
      </c>
      <c r="G136" s="75">
        <f t="shared" si="7"/>
        <v>-1.4340228931219856E-2</v>
      </c>
      <c r="H136" s="61">
        <f t="shared" si="8"/>
        <v>-6.4340228931219864E-2</v>
      </c>
      <c r="I136" s="61">
        <f t="shared" si="6"/>
        <v>-0.10672039003504559</v>
      </c>
    </row>
    <row r="137" spans="1:9" ht="14.25" customHeight="1" x14ac:dyDescent="0.35">
      <c r="A137" s="56">
        <v>44378</v>
      </c>
      <c r="B137" s="47">
        <v>117.75</v>
      </c>
      <c r="C137" s="47">
        <v>119.75</v>
      </c>
      <c r="D137" s="47">
        <v>117.300003</v>
      </c>
      <c r="E137" s="47">
        <v>118.849998</v>
      </c>
      <c r="F137" s="47">
        <v>112.84590900000001</v>
      </c>
      <c r="G137" s="75">
        <f t="shared" si="7"/>
        <v>9.7231882005678477E-3</v>
      </c>
      <c r="H137" s="61">
        <f t="shared" si="8"/>
        <v>-4.0276811799432155E-2</v>
      </c>
      <c r="I137" s="61">
        <f t="shared" si="6"/>
        <v>-4.8610134807620949E-2</v>
      </c>
    </row>
    <row r="138" spans="1:9" ht="14.25" customHeight="1" x14ac:dyDescent="0.35">
      <c r="A138" s="56">
        <v>44379</v>
      </c>
      <c r="B138" s="47">
        <v>120</v>
      </c>
      <c r="C138" s="47">
        <v>120.849998</v>
      </c>
      <c r="D138" s="47">
        <v>118</v>
      </c>
      <c r="E138" s="47">
        <v>118.449997</v>
      </c>
      <c r="F138" s="47">
        <v>112.46611799999999</v>
      </c>
      <c r="G138" s="75">
        <f t="shared" si="7"/>
        <v>-3.3712717006165287E-3</v>
      </c>
      <c r="H138" s="61">
        <f t="shared" si="8"/>
        <v>-5.3371271700616535E-2</v>
      </c>
      <c r="I138" s="61">
        <f t="shared" si="6"/>
        <v>-6.8822430450168393E-2</v>
      </c>
    </row>
    <row r="139" spans="1:9" ht="14.25" customHeight="1" x14ac:dyDescent="0.35">
      <c r="A139" s="56">
        <v>44382</v>
      </c>
      <c r="B139" s="47">
        <v>119.150002</v>
      </c>
      <c r="C139" s="47">
        <v>121.449997</v>
      </c>
      <c r="D139" s="47">
        <v>118.900002</v>
      </c>
      <c r="E139" s="47">
        <v>120.949997</v>
      </c>
      <c r="F139" s="47">
        <v>114.839821</v>
      </c>
      <c r="G139" s="75">
        <f t="shared" si="7"/>
        <v>2.0886306974746093E-2</v>
      </c>
      <c r="H139" s="61">
        <f t="shared" si="8"/>
        <v>-2.911369302525391E-2</v>
      </c>
      <c r="I139" s="61">
        <f t="shared" si="6"/>
        <v>5.7504101499422269E-2</v>
      </c>
    </row>
    <row r="140" spans="1:9" ht="14.25" customHeight="1" x14ac:dyDescent="0.35">
      <c r="A140" s="56">
        <v>44383</v>
      </c>
      <c r="B140" s="47">
        <v>123</v>
      </c>
      <c r="C140" s="47">
        <v>125</v>
      </c>
      <c r="D140" s="47">
        <v>121.050003</v>
      </c>
      <c r="E140" s="47">
        <v>121.5</v>
      </c>
      <c r="F140" s="47">
        <v>115.362038</v>
      </c>
      <c r="G140" s="75">
        <f t="shared" si="7"/>
        <v>4.5370505282049979E-3</v>
      </c>
      <c r="H140" s="61">
        <f t="shared" si="8"/>
        <v>-4.5462949471795008E-2</v>
      </c>
      <c r="I140" s="61">
        <f t="shared" si="6"/>
        <v>8.5296090120170753E-2</v>
      </c>
    </row>
    <row r="141" spans="1:9" ht="14.25" customHeight="1" x14ac:dyDescent="0.35">
      <c r="A141" s="56">
        <v>44384</v>
      </c>
      <c r="B141" s="47">
        <v>119.900002</v>
      </c>
      <c r="C141" s="47">
        <v>120.400002</v>
      </c>
      <c r="D141" s="47">
        <v>117.800003</v>
      </c>
      <c r="E141" s="47">
        <v>119.900002</v>
      </c>
      <c r="F141" s="47">
        <v>113.842873</v>
      </c>
      <c r="G141" s="75">
        <f t="shared" si="7"/>
        <v>-1.3256184066567527E-2</v>
      </c>
      <c r="H141" s="61">
        <f t="shared" si="8"/>
        <v>-6.3256184066567522E-2</v>
      </c>
      <c r="I141" s="61">
        <f t="shared" si="6"/>
        <v>4.4472107336583164E-3</v>
      </c>
    </row>
    <row r="142" spans="1:9" ht="14.25" customHeight="1" x14ac:dyDescent="0.35">
      <c r="A142" s="56">
        <v>44385</v>
      </c>
      <c r="B142" s="47">
        <v>119.400002</v>
      </c>
      <c r="C142" s="47">
        <v>119.400002</v>
      </c>
      <c r="D142" s="47">
        <v>116.849998</v>
      </c>
      <c r="E142" s="47">
        <v>117.050003</v>
      </c>
      <c r="F142" s="47">
        <v>111.136848</v>
      </c>
      <c r="G142" s="75">
        <f t="shared" si="7"/>
        <v>-2.405685914704345E-2</v>
      </c>
      <c r="H142" s="61">
        <f t="shared" si="8"/>
        <v>-7.405685914704345E-2</v>
      </c>
      <c r="I142" s="61">
        <f t="shared" si="6"/>
        <v>-0.1395649851582621</v>
      </c>
    </row>
    <row r="143" spans="1:9" ht="14.25" customHeight="1" x14ac:dyDescent="0.35">
      <c r="A143" s="56">
        <v>44386</v>
      </c>
      <c r="B143" s="47">
        <v>117.099998</v>
      </c>
      <c r="C143" s="47">
        <v>118.650002</v>
      </c>
      <c r="D143" s="47">
        <v>116.599998</v>
      </c>
      <c r="E143" s="47">
        <v>117.900002</v>
      </c>
      <c r="F143" s="47">
        <v>111.943909</v>
      </c>
      <c r="G143" s="75">
        <f t="shared" si="7"/>
        <v>7.2356049398614201E-3</v>
      </c>
      <c r="H143" s="61">
        <f t="shared" si="8"/>
        <v>-4.2764395060138585E-2</v>
      </c>
      <c r="I143" s="61">
        <f t="shared" si="6"/>
        <v>-9.6614014826014213E-2</v>
      </c>
    </row>
    <row r="144" spans="1:9" ht="14.25" customHeight="1" x14ac:dyDescent="0.35">
      <c r="A144" s="56">
        <v>44389</v>
      </c>
      <c r="B144" s="47">
        <v>119</v>
      </c>
      <c r="C144" s="47">
        <v>119.349998</v>
      </c>
      <c r="D144" s="47">
        <v>118</v>
      </c>
      <c r="E144" s="47">
        <v>118.550003</v>
      </c>
      <c r="F144" s="47">
        <v>112.56107299999999</v>
      </c>
      <c r="G144" s="75">
        <f t="shared" si="7"/>
        <v>5.4980133103388965E-3</v>
      </c>
      <c r="H144" s="61">
        <f t="shared" si="8"/>
        <v>-4.4501986689661106E-2</v>
      </c>
      <c r="I144" s="61">
        <f t="shared" si="6"/>
        <v>-6.3769065988507706E-2</v>
      </c>
    </row>
    <row r="145" spans="1:9" ht="14.25" customHeight="1" x14ac:dyDescent="0.35">
      <c r="A145" s="56">
        <v>44390</v>
      </c>
      <c r="B145" s="47">
        <v>119</v>
      </c>
      <c r="C145" s="47">
        <v>120.800003</v>
      </c>
      <c r="D145" s="47">
        <v>118.599998</v>
      </c>
      <c r="E145" s="47">
        <v>120.400002</v>
      </c>
      <c r="F145" s="47">
        <v>114.317604</v>
      </c>
      <c r="G145" s="75">
        <f t="shared" si="7"/>
        <v>1.5484711668823849E-2</v>
      </c>
      <c r="H145" s="61">
        <f t="shared" si="8"/>
        <v>-3.4515288331176154E-2</v>
      </c>
      <c r="I145" s="61">
        <f t="shared" si="6"/>
        <v>2.9712517123576448E-2</v>
      </c>
    </row>
    <row r="146" spans="1:9" ht="14.25" customHeight="1" x14ac:dyDescent="0.35">
      <c r="A146" s="56">
        <v>44391</v>
      </c>
      <c r="B146" s="47">
        <v>120.300003</v>
      </c>
      <c r="C146" s="47">
        <v>121.75</v>
      </c>
      <c r="D146" s="47">
        <v>120.099998</v>
      </c>
      <c r="E146" s="47">
        <v>120.800003</v>
      </c>
      <c r="F146" s="47">
        <v>114.697411</v>
      </c>
      <c r="G146" s="75">
        <f t="shared" si="7"/>
        <v>3.3167608491351396E-3</v>
      </c>
      <c r="H146" s="61">
        <f t="shared" si="8"/>
        <v>-4.6683239150864864E-2</v>
      </c>
      <c r="I146" s="61">
        <f t="shared" si="6"/>
        <v>4.9924812766123892E-2</v>
      </c>
    </row>
    <row r="147" spans="1:9" ht="14.25" customHeight="1" x14ac:dyDescent="0.35">
      <c r="A147" s="56">
        <v>44392</v>
      </c>
      <c r="B147" s="47">
        <v>119.199997</v>
      </c>
      <c r="C147" s="47">
        <v>119.400002</v>
      </c>
      <c r="D147" s="47">
        <v>116.199997</v>
      </c>
      <c r="E147" s="47">
        <v>116.900002</v>
      </c>
      <c r="F147" s="47">
        <v>110.99443100000001</v>
      </c>
      <c r="G147" s="75">
        <f t="shared" si="7"/>
        <v>-3.2817424748488935E-2</v>
      </c>
      <c r="H147" s="61">
        <f t="shared" si="8"/>
        <v>-8.2817424748488938E-2</v>
      </c>
      <c r="I147" s="61">
        <f t="shared" si="6"/>
        <v>-0.14714462760585048</v>
      </c>
    </row>
    <row r="148" spans="1:9" ht="14.25" customHeight="1" x14ac:dyDescent="0.35">
      <c r="A148" s="56">
        <v>44393</v>
      </c>
      <c r="B148" s="47">
        <v>117.199997</v>
      </c>
      <c r="C148" s="47">
        <v>117.400002</v>
      </c>
      <c r="D148" s="47">
        <v>115.75</v>
      </c>
      <c r="E148" s="47">
        <v>116.800003</v>
      </c>
      <c r="F148" s="47">
        <v>110.899483</v>
      </c>
      <c r="G148" s="75">
        <f t="shared" si="7"/>
        <v>-8.5578950760452214E-4</v>
      </c>
      <c r="H148" s="61">
        <f t="shared" si="8"/>
        <v>-5.0855789507604526E-2</v>
      </c>
      <c r="I148" s="61">
        <f t="shared" si="6"/>
        <v>-0.15219763835322117</v>
      </c>
    </row>
    <row r="149" spans="1:9" ht="14.25" customHeight="1" x14ac:dyDescent="0.35">
      <c r="A149" s="56">
        <v>44396</v>
      </c>
      <c r="B149" s="47">
        <v>114.800003</v>
      </c>
      <c r="C149" s="47">
        <v>116.550003</v>
      </c>
      <c r="D149" s="47">
        <v>114.199997</v>
      </c>
      <c r="E149" s="47">
        <v>114.599998</v>
      </c>
      <c r="F149" s="47">
        <v>108.810608</v>
      </c>
      <c r="G149" s="75">
        <f t="shared" si="7"/>
        <v>-1.9015309250425882E-2</v>
      </c>
      <c r="H149" s="61">
        <f t="shared" si="8"/>
        <v>-6.9015309250425885E-2</v>
      </c>
      <c r="I149" s="61">
        <f t="shared" si="6"/>
        <v>-0.26336523912192505</v>
      </c>
    </row>
    <row r="150" spans="1:9" ht="14.25" customHeight="1" x14ac:dyDescent="0.35">
      <c r="A150" s="56">
        <v>44397</v>
      </c>
      <c r="B150" s="47">
        <v>112.050003</v>
      </c>
      <c r="C150" s="47">
        <v>113.25</v>
      </c>
      <c r="D150" s="47">
        <v>111.599998</v>
      </c>
      <c r="E150" s="47">
        <v>112.599998</v>
      </c>
      <c r="F150" s="47">
        <v>106.911644</v>
      </c>
      <c r="G150" s="75">
        <f t="shared" si="7"/>
        <v>-1.760608888503153E-2</v>
      </c>
      <c r="H150" s="61">
        <f t="shared" si="8"/>
        <v>-6.7606088885031529E-2</v>
      </c>
      <c r="I150" s="61">
        <f t="shared" si="6"/>
        <v>-0.36442646468159762</v>
      </c>
    </row>
    <row r="151" spans="1:9" ht="14.25" customHeight="1" x14ac:dyDescent="0.35">
      <c r="A151" s="56">
        <v>44399</v>
      </c>
      <c r="B151" s="47">
        <v>114.400002</v>
      </c>
      <c r="C151" s="47">
        <v>115.800003</v>
      </c>
      <c r="D151" s="47">
        <v>113.949997</v>
      </c>
      <c r="E151" s="47">
        <v>115.5</v>
      </c>
      <c r="F151" s="47">
        <v>109.66514599999999</v>
      </c>
      <c r="G151" s="75">
        <f t="shared" si="7"/>
        <v>2.5428832018247732E-2</v>
      </c>
      <c r="H151" s="61">
        <f t="shared" si="8"/>
        <v>-2.4571167981752271E-2</v>
      </c>
      <c r="I151" s="61">
        <f t="shared" si="6"/>
        <v>-0.21788758655884685</v>
      </c>
    </row>
    <row r="152" spans="1:9" ht="14.25" customHeight="1" x14ac:dyDescent="0.35">
      <c r="A152" s="56">
        <v>44400</v>
      </c>
      <c r="B152" s="47">
        <v>115.5</v>
      </c>
      <c r="C152" s="47">
        <v>116.75</v>
      </c>
      <c r="D152" s="47">
        <v>114.75</v>
      </c>
      <c r="E152" s="47">
        <v>115.300003</v>
      </c>
      <c r="F152" s="47">
        <v>109.475258</v>
      </c>
      <c r="G152" s="75">
        <f t="shared" si="7"/>
        <v>-1.7330766677545761E-3</v>
      </c>
      <c r="H152" s="61">
        <f t="shared" si="8"/>
        <v>-5.1733076667754577E-2</v>
      </c>
      <c r="I152" s="61">
        <f t="shared" si="6"/>
        <v>-0.22799355752297557</v>
      </c>
    </row>
    <row r="153" spans="1:9" ht="14.25" customHeight="1" x14ac:dyDescent="0.35">
      <c r="A153" s="56">
        <v>44403</v>
      </c>
      <c r="B153" s="47">
        <v>114.849998</v>
      </c>
      <c r="C153" s="47">
        <v>115.599998</v>
      </c>
      <c r="D153" s="47">
        <v>114.099998</v>
      </c>
      <c r="E153" s="47">
        <v>114.550003</v>
      </c>
      <c r="F153" s="47">
        <v>108.76314499999999</v>
      </c>
      <c r="G153" s="75">
        <f t="shared" si="7"/>
        <v>-6.5260182051525692E-3</v>
      </c>
      <c r="H153" s="61">
        <f t="shared" si="8"/>
        <v>-5.6526018205152573E-2</v>
      </c>
      <c r="I153" s="61">
        <f t="shared" si="6"/>
        <v>-0.26589151710785275</v>
      </c>
    </row>
    <row r="154" spans="1:9" ht="14.25" customHeight="1" x14ac:dyDescent="0.35">
      <c r="A154" s="56">
        <v>44404</v>
      </c>
      <c r="B154" s="47">
        <v>115.349998</v>
      </c>
      <c r="C154" s="47">
        <v>115.900002</v>
      </c>
      <c r="D154" s="47">
        <v>114</v>
      </c>
      <c r="E154" s="47">
        <v>114.650002</v>
      </c>
      <c r="F154" s="47">
        <v>108.858093</v>
      </c>
      <c r="G154" s="75">
        <f t="shared" si="7"/>
        <v>8.7259165936819701E-4</v>
      </c>
      <c r="H154" s="61">
        <f t="shared" si="8"/>
        <v>-4.9127408340631805E-2</v>
      </c>
      <c r="I154" s="61">
        <f t="shared" si="6"/>
        <v>-0.26083850636048206</v>
      </c>
    </row>
    <row r="155" spans="1:9" ht="14.25" customHeight="1" x14ac:dyDescent="0.35">
      <c r="A155" s="56">
        <v>44405</v>
      </c>
      <c r="B155" s="47">
        <v>114.900002</v>
      </c>
      <c r="C155" s="47">
        <v>115.199997</v>
      </c>
      <c r="D155" s="47">
        <v>113.449997</v>
      </c>
      <c r="E155" s="47">
        <v>114.349998</v>
      </c>
      <c r="F155" s="47">
        <v>108.57324199999999</v>
      </c>
      <c r="G155" s="75">
        <f t="shared" si="7"/>
        <v>-2.620123769681132E-3</v>
      </c>
      <c r="H155" s="61">
        <f t="shared" si="8"/>
        <v>-5.2620123769681136E-2</v>
      </c>
      <c r="I155" s="61">
        <f t="shared" si="6"/>
        <v>-0.27599789231688415</v>
      </c>
    </row>
    <row r="156" spans="1:9" ht="14.25" customHeight="1" x14ac:dyDescent="0.35">
      <c r="A156" s="56">
        <v>44406</v>
      </c>
      <c r="B156" s="47">
        <v>114.300003</v>
      </c>
      <c r="C156" s="47">
        <v>115.800003</v>
      </c>
      <c r="D156" s="47">
        <v>113.300003</v>
      </c>
      <c r="E156" s="47">
        <v>114.75</v>
      </c>
      <c r="F156" s="47">
        <v>108.953041</v>
      </c>
      <c r="G156" s="75">
        <f t="shared" si="7"/>
        <v>3.4919459620262922E-3</v>
      </c>
      <c r="H156" s="61">
        <f t="shared" si="8"/>
        <v>-4.6508054037973708E-2</v>
      </c>
      <c r="I156" s="61">
        <f t="shared" si="6"/>
        <v>-0.25578554614372406</v>
      </c>
    </row>
    <row r="157" spans="1:9" ht="14.25" customHeight="1" x14ac:dyDescent="0.35">
      <c r="A157" s="56">
        <v>44407</v>
      </c>
      <c r="B157" s="47">
        <v>114.300003</v>
      </c>
      <c r="C157" s="47">
        <v>116.75</v>
      </c>
      <c r="D157" s="47">
        <v>113.800003</v>
      </c>
      <c r="E157" s="47">
        <v>115.300003</v>
      </c>
      <c r="F157" s="47">
        <v>109.475258</v>
      </c>
      <c r="G157" s="75">
        <f t="shared" si="7"/>
        <v>4.7816043534390966E-3</v>
      </c>
      <c r="H157" s="61">
        <f t="shared" si="8"/>
        <v>-4.5218395646560904E-2</v>
      </c>
      <c r="I157" s="61">
        <f t="shared" si="6"/>
        <v>-0.22799355752297557</v>
      </c>
    </row>
    <row r="158" spans="1:9" ht="14.25" customHeight="1" x14ac:dyDescent="0.35">
      <c r="A158" s="56">
        <v>44410</v>
      </c>
      <c r="B158" s="47">
        <v>114.949997</v>
      </c>
      <c r="C158" s="47">
        <v>117.5</v>
      </c>
      <c r="D158" s="47">
        <v>114.800003</v>
      </c>
      <c r="E158" s="47">
        <v>117.099998</v>
      </c>
      <c r="F158" s="47">
        <v>111.184319</v>
      </c>
      <c r="G158" s="75">
        <f t="shared" si="7"/>
        <v>1.5490800230158461E-2</v>
      </c>
      <c r="H158" s="61">
        <f t="shared" si="8"/>
        <v>-3.4509199769841542E-2</v>
      </c>
      <c r="I158" s="61">
        <f t="shared" si="6"/>
        <v>-0.13703870717233441</v>
      </c>
    </row>
    <row r="159" spans="1:9" ht="14.25" customHeight="1" x14ac:dyDescent="0.35">
      <c r="A159" s="56">
        <v>44411</v>
      </c>
      <c r="B159" s="47">
        <v>116.150002</v>
      </c>
      <c r="C159" s="47">
        <v>118.199997</v>
      </c>
      <c r="D159" s="47">
        <v>115.150002</v>
      </c>
      <c r="E159" s="47">
        <v>117.900002</v>
      </c>
      <c r="F159" s="47">
        <v>111.943909</v>
      </c>
      <c r="G159" s="75">
        <f t="shared" si="7"/>
        <v>6.8085709826014064E-3</v>
      </c>
      <c r="H159" s="61">
        <f t="shared" si="8"/>
        <v>-4.31914290173986E-2</v>
      </c>
      <c r="I159" s="61">
        <f t="shared" si="6"/>
        <v>-9.6614014826014213E-2</v>
      </c>
    </row>
    <row r="160" spans="1:9" ht="14.25" customHeight="1" x14ac:dyDescent="0.35">
      <c r="A160" s="56">
        <v>44412</v>
      </c>
      <c r="B160" s="47">
        <v>117.699997</v>
      </c>
      <c r="C160" s="47">
        <v>118.5</v>
      </c>
      <c r="D160" s="47">
        <v>116.599998</v>
      </c>
      <c r="E160" s="47">
        <v>117.349998</v>
      </c>
      <c r="F160" s="47">
        <v>111.421684</v>
      </c>
      <c r="G160" s="75">
        <f t="shared" si="7"/>
        <v>-4.6759192528548245E-3</v>
      </c>
      <c r="H160" s="61">
        <f t="shared" si="8"/>
        <v>-5.4675919252854824E-2</v>
      </c>
      <c r="I160" s="61">
        <f t="shared" si="6"/>
        <v>-0.12440605397737535</v>
      </c>
    </row>
    <row r="161" spans="1:9" ht="14.25" customHeight="1" x14ac:dyDescent="0.35">
      <c r="A161" s="56">
        <v>44413</v>
      </c>
      <c r="B161" s="47">
        <v>116.199997</v>
      </c>
      <c r="C161" s="47">
        <v>117.25</v>
      </c>
      <c r="D161" s="47">
        <v>114.699997</v>
      </c>
      <c r="E161" s="47">
        <v>116.849998</v>
      </c>
      <c r="F161" s="47">
        <v>110.946945</v>
      </c>
      <c r="G161" s="75">
        <f t="shared" si="7"/>
        <v>-4.2698613850925046E-3</v>
      </c>
      <c r="H161" s="61">
        <f t="shared" si="8"/>
        <v>-5.4269861385092509E-2</v>
      </c>
      <c r="I161" s="61">
        <f t="shared" si="6"/>
        <v>-0.14967136036729348</v>
      </c>
    </row>
    <row r="162" spans="1:9" ht="14.25" customHeight="1" x14ac:dyDescent="0.35">
      <c r="A162" s="56">
        <v>44414</v>
      </c>
      <c r="B162" s="47">
        <v>116.150002</v>
      </c>
      <c r="C162" s="47">
        <v>118.199997</v>
      </c>
      <c r="D162" s="47">
        <v>116.150002</v>
      </c>
      <c r="E162" s="47">
        <v>116.650002</v>
      </c>
      <c r="F162" s="47">
        <v>110.757057</v>
      </c>
      <c r="G162" s="75">
        <f t="shared" si="7"/>
        <v>-1.7130282561608275E-3</v>
      </c>
      <c r="H162" s="61">
        <f t="shared" si="8"/>
        <v>-5.171302825616083E-2</v>
      </c>
      <c r="I162" s="61">
        <f t="shared" si="6"/>
        <v>-0.15977728080080955</v>
      </c>
    </row>
    <row r="163" spans="1:9" ht="14.25" customHeight="1" x14ac:dyDescent="0.35">
      <c r="A163" s="56">
        <v>44417</v>
      </c>
      <c r="B163" s="47">
        <v>116</v>
      </c>
      <c r="C163" s="47">
        <v>117</v>
      </c>
      <c r="D163" s="47">
        <v>114.300003</v>
      </c>
      <c r="E163" s="47">
        <v>115</v>
      </c>
      <c r="F163" s="47">
        <v>109.190414</v>
      </c>
      <c r="G163" s="75">
        <f t="shared" si="7"/>
        <v>-1.4245887249495198E-2</v>
      </c>
      <c r="H163" s="61">
        <f t="shared" si="8"/>
        <v>-6.4245887249495204E-2</v>
      </c>
      <c r="I163" s="61">
        <f t="shared" si="6"/>
        <v>-0.24315289294876496</v>
      </c>
    </row>
    <row r="164" spans="1:9" ht="14.25" customHeight="1" x14ac:dyDescent="0.35">
      <c r="A164" s="56">
        <v>44418</v>
      </c>
      <c r="B164" s="47">
        <v>115.099998</v>
      </c>
      <c r="C164" s="47">
        <v>115.699997</v>
      </c>
      <c r="D164" s="47">
        <v>113.900002</v>
      </c>
      <c r="E164" s="47">
        <v>114.849998</v>
      </c>
      <c r="F164" s="47">
        <v>109.04798099999999</v>
      </c>
      <c r="G164" s="75">
        <f t="shared" si="7"/>
        <v>-1.3052166421612412E-3</v>
      </c>
      <c r="H164" s="61">
        <f t="shared" si="8"/>
        <v>-5.1305216642161242E-2</v>
      </c>
      <c r="I164" s="61">
        <f t="shared" si="6"/>
        <v>-0.25073258592696601</v>
      </c>
    </row>
    <row r="165" spans="1:9" ht="14.25" customHeight="1" x14ac:dyDescent="0.35">
      <c r="A165" s="56">
        <v>44419</v>
      </c>
      <c r="B165" s="47">
        <v>115.5</v>
      </c>
      <c r="C165" s="47">
        <v>117.300003</v>
      </c>
      <c r="D165" s="47">
        <v>114.849998</v>
      </c>
      <c r="E165" s="47">
        <v>117</v>
      </c>
      <c r="F165" s="47">
        <v>111.089371</v>
      </c>
      <c r="G165" s="75">
        <f t="shared" si="7"/>
        <v>1.8547023076667259E-2</v>
      </c>
      <c r="H165" s="61">
        <f t="shared" si="8"/>
        <v>-3.1452976923332744E-2</v>
      </c>
      <c r="I165" s="61">
        <f t="shared" si="6"/>
        <v>-0.14209166738909246</v>
      </c>
    </row>
    <row r="166" spans="1:9" ht="14.25" customHeight="1" x14ac:dyDescent="0.35">
      <c r="A166" s="56">
        <v>44420</v>
      </c>
      <c r="B166" s="47">
        <v>116.099998</v>
      </c>
      <c r="C166" s="47">
        <v>117.900002</v>
      </c>
      <c r="D166" s="47">
        <v>115.300003</v>
      </c>
      <c r="E166" s="47">
        <v>116.25</v>
      </c>
      <c r="F166" s="47">
        <v>110.377258</v>
      </c>
      <c r="G166" s="75">
        <f t="shared" si="7"/>
        <v>-6.4308903302904025E-3</v>
      </c>
      <c r="H166" s="61">
        <f t="shared" si="8"/>
        <v>-5.6430890330290404E-2</v>
      </c>
      <c r="I166" s="61">
        <f t="shared" si="6"/>
        <v>-0.17998962697396964</v>
      </c>
    </row>
    <row r="167" spans="1:9" ht="14.25" customHeight="1" x14ac:dyDescent="0.35">
      <c r="A167" s="56">
        <v>44421</v>
      </c>
      <c r="B167" s="47">
        <v>116.800003</v>
      </c>
      <c r="C167" s="47">
        <v>116.949997</v>
      </c>
      <c r="D167" s="47">
        <v>115.349998</v>
      </c>
      <c r="E167" s="47">
        <v>116.099998</v>
      </c>
      <c r="F167" s="47">
        <v>110.23483299999999</v>
      </c>
      <c r="G167" s="75">
        <f t="shared" si="7"/>
        <v>-1.2911729901488385E-3</v>
      </c>
      <c r="H167" s="61">
        <f t="shared" si="8"/>
        <v>-5.1291172990148841E-2</v>
      </c>
      <c r="I167" s="61">
        <f t="shared" si="6"/>
        <v>-0.18756931995217069</v>
      </c>
    </row>
    <row r="168" spans="1:9" ht="14.25" customHeight="1" x14ac:dyDescent="0.35">
      <c r="A168" s="56">
        <v>44424</v>
      </c>
      <c r="B168" s="47">
        <v>116.900002</v>
      </c>
      <c r="C168" s="47">
        <v>118.349998</v>
      </c>
      <c r="D168" s="47">
        <v>114.699997</v>
      </c>
      <c r="E168" s="47">
        <v>115.5</v>
      </c>
      <c r="F168" s="47">
        <v>109.66514599999999</v>
      </c>
      <c r="G168" s="75">
        <f t="shared" si="7"/>
        <v>-5.1813415154685922E-3</v>
      </c>
      <c r="H168" s="61">
        <f t="shared" si="8"/>
        <v>-5.5181341515468593E-2</v>
      </c>
      <c r="I168" s="61">
        <f t="shared" si="6"/>
        <v>-0.21788758655884685</v>
      </c>
    </row>
    <row r="169" spans="1:9" ht="14.25" customHeight="1" x14ac:dyDescent="0.35">
      <c r="A169" s="56">
        <v>44425</v>
      </c>
      <c r="B169" s="47">
        <v>116</v>
      </c>
      <c r="C169" s="47">
        <v>116</v>
      </c>
      <c r="D169" s="47">
        <v>112.699997</v>
      </c>
      <c r="E169" s="47">
        <v>113.849998</v>
      </c>
      <c r="F169" s="47">
        <v>108.09850299999999</v>
      </c>
      <c r="G169" s="75">
        <f t="shared" si="7"/>
        <v>-1.4388755019073881E-2</v>
      </c>
      <c r="H169" s="61">
        <f t="shared" si="8"/>
        <v>-6.4388755019073887E-2</v>
      </c>
      <c r="I169" s="61">
        <f t="shared" si="6"/>
        <v>-0.30126319870680229</v>
      </c>
    </row>
    <row r="170" spans="1:9" ht="14.25" customHeight="1" x14ac:dyDescent="0.35">
      <c r="A170" s="56">
        <v>44426</v>
      </c>
      <c r="B170" s="47">
        <v>113.900002</v>
      </c>
      <c r="C170" s="47">
        <v>115.25</v>
      </c>
      <c r="D170" s="47">
        <v>112.900002</v>
      </c>
      <c r="E170" s="47">
        <v>113.199997</v>
      </c>
      <c r="F170" s="47">
        <v>107.48133900000001</v>
      </c>
      <c r="G170" s="75">
        <f t="shared" si="7"/>
        <v>-5.7256356754589949E-3</v>
      </c>
      <c r="H170" s="61">
        <f t="shared" si="8"/>
        <v>-5.5725635675458997E-2</v>
      </c>
      <c r="I170" s="61">
        <f t="shared" si="6"/>
        <v>-0.33410814754430879</v>
      </c>
    </row>
    <row r="171" spans="1:9" ht="14.25" customHeight="1" x14ac:dyDescent="0.35">
      <c r="A171" s="56">
        <v>44428</v>
      </c>
      <c r="B171" s="47">
        <v>110.650002</v>
      </c>
      <c r="C171" s="47">
        <v>111.75</v>
      </c>
      <c r="D171" s="47">
        <v>108.5</v>
      </c>
      <c r="E171" s="47">
        <v>110.199997</v>
      </c>
      <c r="F171" s="47">
        <v>104.63288900000001</v>
      </c>
      <c r="G171" s="75">
        <f t="shared" si="7"/>
        <v>-2.6859269771732218E-2</v>
      </c>
      <c r="H171" s="61">
        <f t="shared" si="8"/>
        <v>-7.6859269771732214E-2</v>
      </c>
      <c r="I171" s="61">
        <f t="shared" si="6"/>
        <v>-0.48569998588381758</v>
      </c>
    </row>
    <row r="172" spans="1:9" ht="14.25" customHeight="1" x14ac:dyDescent="0.35">
      <c r="A172" s="56">
        <v>44431</v>
      </c>
      <c r="B172" s="47">
        <v>110.349998</v>
      </c>
      <c r="C172" s="47">
        <v>112</v>
      </c>
      <c r="D172" s="47">
        <v>108.5</v>
      </c>
      <c r="E172" s="47">
        <v>111.75</v>
      </c>
      <c r="F172" s="47">
        <v>106.104591</v>
      </c>
      <c r="G172" s="75">
        <f t="shared" si="7"/>
        <v>1.3967363998095098E-2</v>
      </c>
      <c r="H172" s="61">
        <f t="shared" si="8"/>
        <v>-3.6032636001904907E-2</v>
      </c>
      <c r="I172" s="61">
        <f t="shared" si="6"/>
        <v>-0.40737738448323285</v>
      </c>
    </row>
    <row r="173" spans="1:9" ht="14.25" customHeight="1" x14ac:dyDescent="0.35">
      <c r="A173" s="56">
        <v>44432</v>
      </c>
      <c r="B173" s="47">
        <v>113.150002</v>
      </c>
      <c r="C173" s="47">
        <v>115.199997</v>
      </c>
      <c r="D173" s="47">
        <v>112.099998</v>
      </c>
      <c r="E173" s="47">
        <v>113.199997</v>
      </c>
      <c r="F173" s="47">
        <v>107.48133900000001</v>
      </c>
      <c r="G173" s="75">
        <f t="shared" si="7"/>
        <v>1.2891905773637144E-2</v>
      </c>
      <c r="H173" s="61">
        <f t="shared" si="8"/>
        <v>-3.710809422636286E-2</v>
      </c>
      <c r="I173" s="61">
        <f t="shared" si="6"/>
        <v>-0.33410814754430879</v>
      </c>
    </row>
    <row r="174" spans="1:9" ht="14.25" customHeight="1" x14ac:dyDescent="0.35">
      <c r="A174" s="56">
        <v>44433</v>
      </c>
      <c r="B174" s="47">
        <v>113.5</v>
      </c>
      <c r="C174" s="47">
        <v>117.199997</v>
      </c>
      <c r="D174" s="47">
        <v>113.300003</v>
      </c>
      <c r="E174" s="47">
        <v>115.650002</v>
      </c>
      <c r="F174" s="47">
        <v>109.807571</v>
      </c>
      <c r="G174" s="75">
        <f t="shared" si="7"/>
        <v>2.1412266703690713E-2</v>
      </c>
      <c r="H174" s="61">
        <f t="shared" si="8"/>
        <v>-2.858773329630929E-2</v>
      </c>
      <c r="I174" s="61">
        <f t="shared" si="6"/>
        <v>-0.2103078935806458</v>
      </c>
    </row>
    <row r="175" spans="1:9" ht="14.25" customHeight="1" x14ac:dyDescent="0.35">
      <c r="A175" s="56">
        <v>44434</v>
      </c>
      <c r="B175" s="47">
        <v>115.599998</v>
      </c>
      <c r="C175" s="47">
        <v>116.25</v>
      </c>
      <c r="D175" s="47">
        <v>114.400002</v>
      </c>
      <c r="E175" s="47">
        <v>115.550003</v>
      </c>
      <c r="F175" s="47">
        <v>109.71262400000001</v>
      </c>
      <c r="G175" s="75">
        <f t="shared" si="7"/>
        <v>-8.650432878300672E-4</v>
      </c>
      <c r="H175" s="61">
        <f t="shared" si="8"/>
        <v>-5.0865043287830071E-2</v>
      </c>
      <c r="I175" s="61">
        <f t="shared" si="6"/>
        <v>-0.21536090432801649</v>
      </c>
    </row>
    <row r="176" spans="1:9" ht="14.25" customHeight="1" x14ac:dyDescent="0.35">
      <c r="A176" s="56">
        <v>44435</v>
      </c>
      <c r="B176" s="47">
        <v>115.5</v>
      </c>
      <c r="C176" s="47">
        <v>117</v>
      </c>
      <c r="D176" s="47">
        <v>114.949997</v>
      </c>
      <c r="E176" s="47">
        <v>116.650002</v>
      </c>
      <c r="F176" s="47">
        <v>110.757057</v>
      </c>
      <c r="G176" s="75">
        <f t="shared" si="7"/>
        <v>9.4746529295691492E-3</v>
      </c>
      <c r="H176" s="61">
        <f t="shared" si="8"/>
        <v>-4.0525347070430852E-2</v>
      </c>
      <c r="I176" s="61">
        <f t="shared" si="6"/>
        <v>-0.15977728080080955</v>
      </c>
    </row>
    <row r="177" spans="1:9" ht="14.25" customHeight="1" x14ac:dyDescent="0.35">
      <c r="A177" s="56">
        <v>44438</v>
      </c>
      <c r="B177" s="47">
        <v>116.75</v>
      </c>
      <c r="C177" s="47">
        <v>120.400002</v>
      </c>
      <c r="D177" s="47">
        <v>116.75</v>
      </c>
      <c r="E177" s="47">
        <v>120.150002</v>
      </c>
      <c r="F177" s="47">
        <v>114.08023799999999</v>
      </c>
      <c r="G177" s="75">
        <f t="shared" si="7"/>
        <v>2.9562963215591802E-2</v>
      </c>
      <c r="H177" s="61">
        <f t="shared" si="8"/>
        <v>-2.04370367844082E-2</v>
      </c>
      <c r="I177" s="61">
        <f t="shared" si="6"/>
        <v>1.7079863928617382E-2</v>
      </c>
    </row>
    <row r="178" spans="1:9" ht="14.25" customHeight="1" x14ac:dyDescent="0.35">
      <c r="A178" s="56">
        <v>44439</v>
      </c>
      <c r="B178" s="47">
        <v>120</v>
      </c>
      <c r="C178" s="47">
        <v>121</v>
      </c>
      <c r="D178" s="47">
        <v>119.050003</v>
      </c>
      <c r="E178" s="47">
        <v>120.550003</v>
      </c>
      <c r="F178" s="47">
        <v>114.460037</v>
      </c>
      <c r="G178" s="75">
        <f t="shared" si="7"/>
        <v>3.3236506847819955E-3</v>
      </c>
      <c r="H178" s="61">
        <f t="shared" si="8"/>
        <v>-4.667634931521801E-2</v>
      </c>
      <c r="I178" s="61">
        <f t="shared" si="6"/>
        <v>3.7292159571164829E-2</v>
      </c>
    </row>
    <row r="179" spans="1:9" ht="14.25" customHeight="1" x14ac:dyDescent="0.35">
      <c r="A179" s="56">
        <v>44440</v>
      </c>
      <c r="B179" s="47">
        <v>121.800003</v>
      </c>
      <c r="C179" s="47">
        <v>122.25</v>
      </c>
      <c r="D179" s="47">
        <v>119.400002</v>
      </c>
      <c r="E179" s="47">
        <v>119.699997</v>
      </c>
      <c r="F179" s="47">
        <v>113.652969</v>
      </c>
      <c r="G179" s="75">
        <f t="shared" si="7"/>
        <v>-7.0760420118487696E-3</v>
      </c>
      <c r="H179" s="61">
        <f t="shared" si="8"/>
        <v>-5.7076042011848772E-2</v>
      </c>
      <c r="I179" s="61">
        <f t="shared" si="6"/>
        <v>-5.659164475373059E-3</v>
      </c>
    </row>
    <row r="180" spans="1:9" ht="14.25" customHeight="1" x14ac:dyDescent="0.35">
      <c r="A180" s="56">
        <v>44441</v>
      </c>
      <c r="B180" s="47">
        <v>118.900002</v>
      </c>
      <c r="C180" s="47">
        <v>120.150002</v>
      </c>
      <c r="D180" s="47">
        <v>118</v>
      </c>
      <c r="E180" s="47">
        <v>118.650002</v>
      </c>
      <c r="F180" s="47">
        <v>112.656021</v>
      </c>
      <c r="G180" s="75">
        <f t="shared" si="7"/>
        <v>-8.810587763197977E-3</v>
      </c>
      <c r="H180" s="61">
        <f t="shared" si="8"/>
        <v>-5.8810587763197981E-2</v>
      </c>
      <c r="I180" s="61">
        <f t="shared" si="6"/>
        <v>-5.8716055241137016E-2</v>
      </c>
    </row>
    <row r="181" spans="1:9" ht="14.25" customHeight="1" x14ac:dyDescent="0.35">
      <c r="A181" s="56">
        <v>44442</v>
      </c>
      <c r="B181" s="47">
        <v>119.949997</v>
      </c>
      <c r="C181" s="47">
        <v>123.5</v>
      </c>
      <c r="D181" s="47">
        <v>118.800003</v>
      </c>
      <c r="E181" s="47">
        <v>123.099998</v>
      </c>
      <c r="F181" s="47">
        <v>116.88121</v>
      </c>
      <c r="G181" s="75">
        <f t="shared" si="7"/>
        <v>3.6819017205381506E-2</v>
      </c>
      <c r="H181" s="61">
        <f t="shared" si="8"/>
        <v>-1.3180982794618497E-2</v>
      </c>
      <c r="I181" s="61">
        <f t="shared" si="6"/>
        <v>0.16614496950668317</v>
      </c>
    </row>
    <row r="182" spans="1:9" ht="14.25" customHeight="1" x14ac:dyDescent="0.35">
      <c r="A182" s="56">
        <v>44445</v>
      </c>
      <c r="B182" s="47">
        <v>123.800003</v>
      </c>
      <c r="C182" s="47">
        <v>124.349998</v>
      </c>
      <c r="D182" s="47">
        <v>121.150002</v>
      </c>
      <c r="E182" s="47">
        <v>121.650002</v>
      </c>
      <c r="F182" s="47">
        <v>115.504463</v>
      </c>
      <c r="G182" s="75">
        <f t="shared" si="7"/>
        <v>-1.1848931273314199E-2</v>
      </c>
      <c r="H182" s="61">
        <f t="shared" si="8"/>
        <v>-6.18489312733142E-2</v>
      </c>
      <c r="I182" s="61">
        <f t="shared" si="6"/>
        <v>9.2875783098371786E-2</v>
      </c>
    </row>
    <row r="183" spans="1:9" ht="14.25" customHeight="1" x14ac:dyDescent="0.35">
      <c r="A183" s="56">
        <v>44446</v>
      </c>
      <c r="B183" s="47">
        <v>122.5</v>
      </c>
      <c r="C183" s="47">
        <v>122.75</v>
      </c>
      <c r="D183" s="47">
        <v>119.550003</v>
      </c>
      <c r="E183" s="47">
        <v>119.949997</v>
      </c>
      <c r="F183" s="47">
        <v>113.890343</v>
      </c>
      <c r="G183" s="75">
        <f t="shared" si="7"/>
        <v>-1.4073121394857568E-2</v>
      </c>
      <c r="H183" s="61">
        <f t="shared" si="8"/>
        <v>-6.4073121394857574E-2</v>
      </c>
      <c r="I183" s="61">
        <f t="shared" si="6"/>
        <v>6.973488719586007E-3</v>
      </c>
    </row>
    <row r="184" spans="1:9" ht="14.25" customHeight="1" x14ac:dyDescent="0.35">
      <c r="A184" s="56">
        <v>44447</v>
      </c>
      <c r="B184" s="47">
        <v>119</v>
      </c>
      <c r="C184" s="47">
        <v>119.5</v>
      </c>
      <c r="D184" s="47">
        <v>117.5</v>
      </c>
      <c r="E184" s="47">
        <v>118.949997</v>
      </c>
      <c r="F184" s="47">
        <v>114.71004499999999</v>
      </c>
      <c r="G184" s="75">
        <f t="shared" si="7"/>
        <v>-8.371752746996846E-3</v>
      </c>
      <c r="H184" s="61">
        <f t="shared" si="8"/>
        <v>-5.8371752746996852E-2</v>
      </c>
      <c r="I184" s="61">
        <f t="shared" si="6"/>
        <v>-4.3557124060250259E-2</v>
      </c>
    </row>
    <row r="185" spans="1:9" ht="14.25" customHeight="1" x14ac:dyDescent="0.35">
      <c r="A185" s="56">
        <v>44448</v>
      </c>
      <c r="B185" s="47">
        <v>119.099998</v>
      </c>
      <c r="C185" s="47">
        <v>123.800003</v>
      </c>
      <c r="D185" s="47">
        <v>118.199997</v>
      </c>
      <c r="E185" s="47">
        <v>122.150002</v>
      </c>
      <c r="F185" s="47">
        <v>117.795982</v>
      </c>
      <c r="G185" s="75">
        <f t="shared" si="7"/>
        <v>2.6546602548775392E-2</v>
      </c>
      <c r="H185" s="61">
        <f t="shared" si="8"/>
        <v>-2.3453397451224611E-2</v>
      </c>
      <c r="I185" s="61">
        <f t="shared" si="6"/>
        <v>0.11814108948828991</v>
      </c>
    </row>
    <row r="186" spans="1:9" ht="14.25" customHeight="1" x14ac:dyDescent="0.35">
      <c r="A186" s="56">
        <v>44452</v>
      </c>
      <c r="B186" s="47">
        <v>122.199997</v>
      </c>
      <c r="C186" s="47">
        <v>123.400002</v>
      </c>
      <c r="D186" s="47">
        <v>121.099998</v>
      </c>
      <c r="E186" s="47">
        <v>123.050003</v>
      </c>
      <c r="F186" s="47">
        <v>118.66391</v>
      </c>
      <c r="G186" s="75">
        <f t="shared" si="7"/>
        <v>7.3409871403368803E-3</v>
      </c>
      <c r="H186" s="61">
        <f t="shared" si="8"/>
        <v>-4.2659012859663122E-2</v>
      </c>
      <c r="I186" s="61">
        <f t="shared" si="6"/>
        <v>0.1636186915207555</v>
      </c>
    </row>
    <row r="187" spans="1:9" ht="14.25" customHeight="1" x14ac:dyDescent="0.35">
      <c r="A187" s="56">
        <v>44453</v>
      </c>
      <c r="B187" s="47">
        <v>123.300003</v>
      </c>
      <c r="C187" s="47">
        <v>125.400002</v>
      </c>
      <c r="D187" s="47">
        <v>122.800003</v>
      </c>
      <c r="E187" s="47">
        <v>123.949997</v>
      </c>
      <c r="F187" s="47">
        <v>119.53182200000001</v>
      </c>
      <c r="G187" s="75">
        <f t="shared" si="7"/>
        <v>7.2874330604935766E-3</v>
      </c>
      <c r="H187" s="61">
        <f t="shared" si="8"/>
        <v>-4.2712566939506424E-2</v>
      </c>
      <c r="I187" s="61">
        <f t="shared" si="6"/>
        <v>0.20909593983893107</v>
      </c>
    </row>
    <row r="188" spans="1:9" ht="14.25" customHeight="1" x14ac:dyDescent="0.35">
      <c r="A188" s="56">
        <v>44454</v>
      </c>
      <c r="B188" s="47">
        <v>124.25</v>
      </c>
      <c r="C188" s="47">
        <v>130.699997</v>
      </c>
      <c r="D188" s="47">
        <v>124.25</v>
      </c>
      <c r="E188" s="47">
        <v>128.449997</v>
      </c>
      <c r="F188" s="47">
        <v>123.871422</v>
      </c>
      <c r="G188" s="75">
        <f t="shared" si="7"/>
        <v>3.5661465922609645E-2</v>
      </c>
      <c r="H188" s="61">
        <f t="shared" si="8"/>
        <v>-1.4338534077390358E-2</v>
      </c>
      <c r="I188" s="61">
        <f t="shared" si="6"/>
        <v>0.43648369734819426</v>
      </c>
    </row>
    <row r="189" spans="1:9" ht="14.25" customHeight="1" x14ac:dyDescent="0.35">
      <c r="A189" s="56">
        <v>44455</v>
      </c>
      <c r="B189" s="47">
        <v>129.64999399999999</v>
      </c>
      <c r="C189" s="47">
        <v>131.25</v>
      </c>
      <c r="D189" s="47">
        <v>127.400002</v>
      </c>
      <c r="E189" s="47">
        <v>128.699997</v>
      </c>
      <c r="F189" s="47">
        <v>124.112511</v>
      </c>
      <c r="G189" s="75">
        <f t="shared" si="7"/>
        <v>1.9443910915562883E-3</v>
      </c>
      <c r="H189" s="61">
        <f t="shared" si="8"/>
        <v>-4.8055608908443716E-2</v>
      </c>
      <c r="I189" s="61">
        <f t="shared" si="6"/>
        <v>0.44911635054315335</v>
      </c>
    </row>
    <row r="190" spans="1:9" ht="14.25" customHeight="1" x14ac:dyDescent="0.35">
      <c r="A190" s="56">
        <v>44456</v>
      </c>
      <c r="B190" s="47">
        <v>128.699997</v>
      </c>
      <c r="C190" s="47">
        <v>129.699997</v>
      </c>
      <c r="D190" s="47">
        <v>124.75</v>
      </c>
      <c r="E190" s="47">
        <v>127.75</v>
      </c>
      <c r="F190" s="47">
        <v>123.19637299999999</v>
      </c>
      <c r="G190" s="75">
        <f t="shared" si="7"/>
        <v>-7.4088622082435053E-3</v>
      </c>
      <c r="H190" s="61">
        <f t="shared" si="8"/>
        <v>-5.7408862208243511E-2</v>
      </c>
      <c r="I190" s="61">
        <f t="shared" si="6"/>
        <v>0.40111241999414743</v>
      </c>
    </row>
    <row r="191" spans="1:9" ht="14.25" customHeight="1" x14ac:dyDescent="0.35">
      <c r="A191" s="56">
        <v>44459</v>
      </c>
      <c r="B191" s="47">
        <v>125.050003</v>
      </c>
      <c r="C191" s="47">
        <v>129.39999399999999</v>
      </c>
      <c r="D191" s="47">
        <v>125.050003</v>
      </c>
      <c r="E191" s="47">
        <v>128.5</v>
      </c>
      <c r="F191" s="47">
        <v>123.91964</v>
      </c>
      <c r="G191" s="75">
        <f t="shared" si="7"/>
        <v>5.8536752514607281E-3</v>
      </c>
      <c r="H191" s="61">
        <f t="shared" si="8"/>
        <v>-4.4146324748539273E-2</v>
      </c>
      <c r="I191" s="61">
        <f t="shared" si="6"/>
        <v>0.43901037957902461</v>
      </c>
    </row>
    <row r="192" spans="1:9" ht="14.25" customHeight="1" x14ac:dyDescent="0.35">
      <c r="A192" s="56">
        <v>44460</v>
      </c>
      <c r="B192" s="47">
        <v>129.60000600000001</v>
      </c>
      <c r="C192" s="47">
        <v>136</v>
      </c>
      <c r="D192" s="47">
        <v>129.10000600000001</v>
      </c>
      <c r="E192" s="47">
        <v>135.199997</v>
      </c>
      <c r="F192" s="47">
        <v>130.38081399999999</v>
      </c>
      <c r="G192" s="75">
        <f t="shared" si="7"/>
        <v>5.0826237084239854E-2</v>
      </c>
      <c r="H192" s="61">
        <f t="shared" si="8"/>
        <v>8.262370842398517E-4</v>
      </c>
      <c r="I192" s="61">
        <f t="shared" si="6"/>
        <v>0.77756533361208902</v>
      </c>
    </row>
    <row r="193" spans="1:9" ht="14.25" customHeight="1" x14ac:dyDescent="0.35">
      <c r="A193" s="56">
        <v>44461</v>
      </c>
      <c r="B193" s="47">
        <v>134.5</v>
      </c>
      <c r="C193" s="47">
        <v>135.25</v>
      </c>
      <c r="D193" s="47">
        <v>132.449997</v>
      </c>
      <c r="E193" s="47">
        <v>133.64999399999999</v>
      </c>
      <c r="F193" s="47">
        <v>128.88606300000001</v>
      </c>
      <c r="G193" s="75">
        <f t="shared" si="7"/>
        <v>-1.1530743727965604E-2</v>
      </c>
      <c r="H193" s="61">
        <f t="shared" si="8"/>
        <v>-6.1530743727965603E-2</v>
      </c>
      <c r="I193" s="61">
        <f t="shared" si="6"/>
        <v>0.69924273221150435</v>
      </c>
    </row>
    <row r="194" spans="1:9" ht="14.25" customHeight="1" x14ac:dyDescent="0.35">
      <c r="A194" s="56">
        <v>44462</v>
      </c>
      <c r="B194" s="47">
        <v>134.800003</v>
      </c>
      <c r="C194" s="47">
        <v>138.35000600000001</v>
      </c>
      <c r="D194" s="47">
        <v>134.39999399999999</v>
      </c>
      <c r="E194" s="47">
        <v>137.75</v>
      </c>
      <c r="F194" s="47">
        <v>132.83992000000001</v>
      </c>
      <c r="G194" s="75">
        <f t="shared" si="7"/>
        <v>3.0216050341475047E-2</v>
      </c>
      <c r="H194" s="61">
        <f t="shared" si="8"/>
        <v>-1.9783949658524955E-2</v>
      </c>
      <c r="I194" s="61">
        <f t="shared" ref="I194:I247" si="9">(E194-$L$5)/SQRT($L$7)</f>
        <v>0.90641854779251008</v>
      </c>
    </row>
    <row r="195" spans="1:9" ht="14.25" customHeight="1" x14ac:dyDescent="0.35">
      <c r="A195" s="56">
        <v>44463</v>
      </c>
      <c r="B195" s="47">
        <v>138.89999399999999</v>
      </c>
      <c r="C195" s="47">
        <v>139.89999399999999</v>
      </c>
      <c r="D195" s="47">
        <v>134.5</v>
      </c>
      <c r="E195" s="47">
        <v>136.10000600000001</v>
      </c>
      <c r="F195" s="47">
        <v>131.248749</v>
      </c>
      <c r="G195" s="75">
        <f t="shared" si="7"/>
        <v>-1.2050494290372934E-2</v>
      </c>
      <c r="H195" s="61">
        <f t="shared" si="8"/>
        <v>-6.2050494290372939E-2</v>
      </c>
      <c r="I195" s="61">
        <f t="shared" si="9"/>
        <v>0.82304333988945733</v>
      </c>
    </row>
    <row r="196" spans="1:9" ht="14.25" customHeight="1" x14ac:dyDescent="0.35">
      <c r="A196" s="56">
        <v>44466</v>
      </c>
      <c r="B196" s="47">
        <v>138.050003</v>
      </c>
      <c r="C196" s="47">
        <v>140.75</v>
      </c>
      <c r="D196" s="47">
        <v>137.5</v>
      </c>
      <c r="E196" s="47">
        <v>140</v>
      </c>
      <c r="F196" s="47">
        <v>135.00971999999999</v>
      </c>
      <c r="G196" s="75">
        <f t="shared" ref="G196:G247" si="10">LN(E196/E195)</f>
        <v>2.8252468866653273E-2</v>
      </c>
      <c r="H196" s="61">
        <f t="shared" ref="H196:H247" si="11">G196-0.05</f>
        <v>-2.174753113334673E-2</v>
      </c>
      <c r="I196" s="61">
        <f t="shared" si="9"/>
        <v>1.0201124265471417</v>
      </c>
    </row>
    <row r="197" spans="1:9" ht="14.25" customHeight="1" x14ac:dyDescent="0.35">
      <c r="A197" s="56">
        <v>44467</v>
      </c>
      <c r="B197" s="47">
        <v>141.800003</v>
      </c>
      <c r="C197" s="47">
        <v>143.60000600000001</v>
      </c>
      <c r="D197" s="47">
        <v>141</v>
      </c>
      <c r="E197" s="47">
        <v>142.199997</v>
      </c>
      <c r="F197" s="47">
        <v>137.13130200000001</v>
      </c>
      <c r="G197" s="75">
        <f t="shared" si="10"/>
        <v>1.5592073662789491E-2</v>
      </c>
      <c r="H197" s="61">
        <f t="shared" si="11"/>
        <v>-3.4407926337210515E-2</v>
      </c>
      <c r="I197" s="61">
        <f t="shared" si="9"/>
        <v>1.131279623070943</v>
      </c>
    </row>
    <row r="198" spans="1:9" ht="14.25" customHeight="1" x14ac:dyDescent="0.35">
      <c r="A198" s="56">
        <v>44468</v>
      </c>
      <c r="B198" s="47">
        <v>140.85000600000001</v>
      </c>
      <c r="C198" s="47">
        <v>148.800003</v>
      </c>
      <c r="D198" s="47">
        <v>139.35000600000001</v>
      </c>
      <c r="E198" s="47">
        <v>144.75</v>
      </c>
      <c r="F198" s="47">
        <v>139.590408</v>
      </c>
      <c r="G198" s="75">
        <f t="shared" si="10"/>
        <v>1.7773620181010759E-2</v>
      </c>
      <c r="H198" s="61">
        <f t="shared" si="11"/>
        <v>-3.2226379818989244E-2</v>
      </c>
      <c r="I198" s="61">
        <f t="shared" si="9"/>
        <v>1.2601328372513638</v>
      </c>
    </row>
    <row r="199" spans="1:9" ht="14.25" customHeight="1" x14ac:dyDescent="0.35">
      <c r="A199" s="56">
        <v>44469</v>
      </c>
      <c r="B199" s="47">
        <v>144.75</v>
      </c>
      <c r="C199" s="47">
        <v>146.050003</v>
      </c>
      <c r="D199" s="47">
        <v>141.35000600000001</v>
      </c>
      <c r="E199" s="47">
        <v>144.5</v>
      </c>
      <c r="F199" s="47">
        <v>139.34931900000001</v>
      </c>
      <c r="G199" s="75">
        <f t="shared" si="10"/>
        <v>-1.7286089006177425E-3</v>
      </c>
      <c r="H199" s="61">
        <f t="shared" si="11"/>
        <v>-5.1728608900617742E-2</v>
      </c>
      <c r="I199" s="61">
        <f t="shared" si="9"/>
        <v>1.2475001840564048</v>
      </c>
    </row>
    <row r="200" spans="1:9" ht="14.25" customHeight="1" x14ac:dyDescent="0.35">
      <c r="A200" s="56">
        <v>44470</v>
      </c>
      <c r="B200" s="47">
        <v>145.199997</v>
      </c>
      <c r="C200" s="47">
        <v>149.64999399999999</v>
      </c>
      <c r="D200" s="47">
        <v>144.10000600000001</v>
      </c>
      <c r="E200" s="47">
        <v>146.25</v>
      </c>
      <c r="F200" s="47">
        <v>141.03694200000001</v>
      </c>
      <c r="G200" s="75">
        <f t="shared" si="10"/>
        <v>1.2037978559479098E-2</v>
      </c>
      <c r="H200" s="61">
        <f t="shared" si="11"/>
        <v>-3.7962021440520903E-2</v>
      </c>
      <c r="I200" s="61">
        <f t="shared" si="9"/>
        <v>1.3359287564211184</v>
      </c>
    </row>
    <row r="201" spans="1:9" ht="14.25" customHeight="1" x14ac:dyDescent="0.35">
      <c r="A201" s="56">
        <v>44473</v>
      </c>
      <c r="B201" s="47">
        <v>147.800003</v>
      </c>
      <c r="C201" s="47">
        <v>148.5</v>
      </c>
      <c r="D201" s="47">
        <v>147</v>
      </c>
      <c r="E201" s="47">
        <v>147.60000600000001</v>
      </c>
      <c r="F201" s="47">
        <v>142.33883700000001</v>
      </c>
      <c r="G201" s="75">
        <f t="shared" si="10"/>
        <v>9.1884667048119286E-3</v>
      </c>
      <c r="H201" s="61">
        <f t="shared" si="11"/>
        <v>-4.0811533295188072E-2</v>
      </c>
      <c r="I201" s="61">
        <f t="shared" si="9"/>
        <v>1.4041453868575744</v>
      </c>
    </row>
    <row r="202" spans="1:9" ht="14.25" customHeight="1" x14ac:dyDescent="0.35">
      <c r="A202" s="56">
        <v>44474</v>
      </c>
      <c r="B202" s="47">
        <v>150</v>
      </c>
      <c r="C202" s="47">
        <v>164.60000600000001</v>
      </c>
      <c r="D202" s="47">
        <v>149</v>
      </c>
      <c r="E202" s="47">
        <v>163.64999399999999</v>
      </c>
      <c r="F202" s="47">
        <v>157.816711</v>
      </c>
      <c r="G202" s="75">
        <f t="shared" si="10"/>
        <v>0.10322401146679953</v>
      </c>
      <c r="H202" s="61">
        <f t="shared" si="11"/>
        <v>5.3224011466799531E-2</v>
      </c>
      <c r="I202" s="61">
        <f t="shared" si="9"/>
        <v>2.2151611156065925</v>
      </c>
    </row>
    <row r="203" spans="1:9" ht="14.25" customHeight="1" x14ac:dyDescent="0.35">
      <c r="A203" s="56">
        <v>44475</v>
      </c>
      <c r="B203" s="47">
        <v>166</v>
      </c>
      <c r="C203" s="47">
        <v>172.75</v>
      </c>
      <c r="D203" s="47">
        <v>165.800003</v>
      </c>
      <c r="E203" s="47">
        <v>168.10000600000001</v>
      </c>
      <c r="F203" s="47">
        <v>162.10810900000001</v>
      </c>
      <c r="G203" s="75">
        <f t="shared" si="10"/>
        <v>2.6829111824031679E-2</v>
      </c>
      <c r="H203" s="61">
        <f t="shared" si="11"/>
        <v>-2.3170888175968324E-2</v>
      </c>
      <c r="I203" s="61">
        <f t="shared" si="9"/>
        <v>2.4400229488442178</v>
      </c>
    </row>
    <row r="204" spans="1:9" ht="14.25" customHeight="1" x14ac:dyDescent="0.35">
      <c r="A204" s="56">
        <v>44476</v>
      </c>
      <c r="B204" s="47">
        <v>170.14999399999999</v>
      </c>
      <c r="C204" s="47">
        <v>170.14999399999999</v>
      </c>
      <c r="D204" s="47">
        <v>159.5</v>
      </c>
      <c r="E204" s="47">
        <v>160.39999399999999</v>
      </c>
      <c r="F204" s="47">
        <v>154.68255600000001</v>
      </c>
      <c r="G204" s="75">
        <f t="shared" si="10"/>
        <v>-4.6888418081679567E-2</v>
      </c>
      <c r="H204" s="61">
        <f t="shared" si="11"/>
        <v>-9.688841808167957E-2</v>
      </c>
      <c r="I204" s="61">
        <f t="shared" si="9"/>
        <v>2.0509366240721243</v>
      </c>
    </row>
    <row r="205" spans="1:9" ht="14.25" customHeight="1" x14ac:dyDescent="0.35">
      <c r="A205" s="56">
        <v>44477</v>
      </c>
      <c r="B205" s="47">
        <v>163.89999399999999</v>
      </c>
      <c r="C205" s="47">
        <v>166.60000600000001</v>
      </c>
      <c r="D205" s="47">
        <v>160.5</v>
      </c>
      <c r="E205" s="47">
        <v>160.949997</v>
      </c>
      <c r="F205" s="47">
        <v>155.21296699999999</v>
      </c>
      <c r="G205" s="75">
        <f t="shared" si="10"/>
        <v>3.4230810795583913E-3</v>
      </c>
      <c r="H205" s="61">
        <f t="shared" si="11"/>
        <v>-4.6576918920441614E-2</v>
      </c>
      <c r="I205" s="61">
        <f t="shared" si="9"/>
        <v>2.0787286126928728</v>
      </c>
    </row>
    <row r="206" spans="1:9" ht="14.25" customHeight="1" x14ac:dyDescent="0.35">
      <c r="A206" s="56">
        <v>44480</v>
      </c>
      <c r="B206" s="47">
        <v>163.75</v>
      </c>
      <c r="C206" s="47">
        <v>166.199997</v>
      </c>
      <c r="D206" s="47">
        <v>162.699997</v>
      </c>
      <c r="E206" s="47">
        <v>165</v>
      </c>
      <c r="F206" s="47">
        <v>159.118607</v>
      </c>
      <c r="G206" s="75">
        <f t="shared" si="10"/>
        <v>2.4851734795092551E-2</v>
      </c>
      <c r="H206" s="61">
        <f t="shared" si="11"/>
        <v>-2.5148265204907452E-2</v>
      </c>
      <c r="I206" s="61">
        <f t="shared" si="9"/>
        <v>2.2833777460430484</v>
      </c>
    </row>
    <row r="207" spans="1:9" ht="14.25" customHeight="1" x14ac:dyDescent="0.35">
      <c r="A207" s="56">
        <v>44481</v>
      </c>
      <c r="B207" s="47">
        <v>165.10000600000001</v>
      </c>
      <c r="C207" s="47">
        <v>165.85000600000001</v>
      </c>
      <c r="D207" s="47">
        <v>162.75</v>
      </c>
      <c r="E207" s="47">
        <v>163.550003</v>
      </c>
      <c r="F207" s="47">
        <v>157.720291</v>
      </c>
      <c r="G207" s="75">
        <f t="shared" si="10"/>
        <v>-8.8267015731735132E-3</v>
      </c>
      <c r="H207" s="61">
        <f t="shared" si="11"/>
        <v>-5.8826701573173518E-2</v>
      </c>
      <c r="I207" s="61">
        <f t="shared" si="9"/>
        <v>2.2101085091041242</v>
      </c>
    </row>
    <row r="208" spans="1:9" ht="14.25" customHeight="1" x14ac:dyDescent="0.35">
      <c r="A208" s="56">
        <v>44482</v>
      </c>
      <c r="B208" s="47">
        <v>163.64999399999999</v>
      </c>
      <c r="C208" s="47">
        <v>163.800003</v>
      </c>
      <c r="D208" s="47">
        <v>159.699997</v>
      </c>
      <c r="E208" s="47">
        <v>160</v>
      </c>
      <c r="F208" s="47">
        <v>154.296829</v>
      </c>
      <c r="G208" s="75">
        <f t="shared" si="10"/>
        <v>-2.1944957093580183E-2</v>
      </c>
      <c r="H208" s="61">
        <f t="shared" si="11"/>
        <v>-7.1944957093580189E-2</v>
      </c>
      <c r="I208" s="61">
        <f t="shared" si="9"/>
        <v>2.0307246821438669</v>
      </c>
    </row>
    <row r="209" spans="1:9" ht="14.25" customHeight="1" x14ac:dyDescent="0.35">
      <c r="A209" s="56">
        <v>44483</v>
      </c>
      <c r="B209" s="47">
        <v>161</v>
      </c>
      <c r="C209" s="47">
        <v>161.75</v>
      </c>
      <c r="D209" s="47">
        <v>158.64999399999999</v>
      </c>
      <c r="E209" s="47">
        <v>159.050003</v>
      </c>
      <c r="F209" s="47">
        <v>153.38069200000001</v>
      </c>
      <c r="G209" s="75">
        <f t="shared" si="10"/>
        <v>-5.9551781766808316E-3</v>
      </c>
      <c r="H209" s="61">
        <f t="shared" si="11"/>
        <v>-5.5955178176680831E-2</v>
      </c>
      <c r="I209" s="61">
        <f t="shared" si="9"/>
        <v>1.9827207515948611</v>
      </c>
    </row>
    <row r="210" spans="1:9" ht="14.25" customHeight="1" x14ac:dyDescent="0.35">
      <c r="A210" s="56">
        <v>44487</v>
      </c>
      <c r="B210" s="47">
        <v>163.75</v>
      </c>
      <c r="C210" s="47">
        <v>165.5</v>
      </c>
      <c r="D210" s="47">
        <v>161.199997</v>
      </c>
      <c r="E210" s="47">
        <v>162.10000600000001</v>
      </c>
      <c r="F210" s="47">
        <v>156.32197600000001</v>
      </c>
      <c r="G210" s="75">
        <f t="shared" si="10"/>
        <v>1.8994828698672431E-2</v>
      </c>
      <c r="H210" s="61">
        <f t="shared" si="11"/>
        <v>-3.1005171301327572E-2</v>
      </c>
      <c r="I210" s="61">
        <f t="shared" si="9"/>
        <v>2.1368392721652003</v>
      </c>
    </row>
    <row r="211" spans="1:9" ht="14.25" customHeight="1" x14ac:dyDescent="0.35">
      <c r="A211" s="56">
        <v>44488</v>
      </c>
      <c r="B211" s="47">
        <v>163.5</v>
      </c>
      <c r="C211" s="47">
        <v>163.5</v>
      </c>
      <c r="D211" s="47">
        <v>158</v>
      </c>
      <c r="E211" s="47">
        <v>158.60000600000001</v>
      </c>
      <c r="F211" s="47">
        <v>152.946732</v>
      </c>
      <c r="G211" s="75">
        <f t="shared" si="10"/>
        <v>-2.1828118724050216E-2</v>
      </c>
      <c r="H211" s="61">
        <f t="shared" si="11"/>
        <v>-7.1828118724050219E-2</v>
      </c>
      <c r="I211" s="61">
        <f t="shared" si="9"/>
        <v>1.9599821274357734</v>
      </c>
    </row>
    <row r="212" spans="1:9" ht="14.25" customHeight="1" x14ac:dyDescent="0.35">
      <c r="A212" s="56">
        <v>44489</v>
      </c>
      <c r="B212" s="47">
        <v>159.25</v>
      </c>
      <c r="C212" s="47">
        <v>159.35000600000001</v>
      </c>
      <c r="D212" s="47">
        <v>153.64999399999999</v>
      </c>
      <c r="E212" s="47">
        <v>154.89999399999999</v>
      </c>
      <c r="F212" s="47">
        <v>149.37861599999999</v>
      </c>
      <c r="G212" s="75">
        <f t="shared" si="10"/>
        <v>-2.3605638343613813E-2</v>
      </c>
      <c r="H212" s="61">
        <f t="shared" si="11"/>
        <v>-7.3605638343613819E-2</v>
      </c>
      <c r="I212" s="61">
        <f t="shared" si="9"/>
        <v>1.773018253783025</v>
      </c>
    </row>
    <row r="213" spans="1:9" ht="14.25" customHeight="1" x14ac:dyDescent="0.35">
      <c r="A213" s="56">
        <v>44490</v>
      </c>
      <c r="B213" s="47">
        <v>157.60000600000001</v>
      </c>
      <c r="C213" s="47">
        <v>160.300003</v>
      </c>
      <c r="D213" s="47">
        <v>154.550003</v>
      </c>
      <c r="E213" s="47">
        <v>155</v>
      </c>
      <c r="F213" s="47">
        <v>149.47505200000001</v>
      </c>
      <c r="G213" s="75">
        <f t="shared" si="10"/>
        <v>6.4540823109190764E-4</v>
      </c>
      <c r="H213" s="61">
        <f t="shared" si="11"/>
        <v>-4.9354591768908093E-2</v>
      </c>
      <c r="I213" s="61">
        <f t="shared" si="9"/>
        <v>1.7780716182446856</v>
      </c>
    </row>
    <row r="214" spans="1:9" ht="14.25" customHeight="1" x14ac:dyDescent="0.35">
      <c r="A214" s="56">
        <v>44491</v>
      </c>
      <c r="B214" s="47">
        <v>157</v>
      </c>
      <c r="C214" s="47">
        <v>158.35000600000001</v>
      </c>
      <c r="D214" s="47">
        <v>154.5</v>
      </c>
      <c r="E214" s="47">
        <v>157.050003</v>
      </c>
      <c r="F214" s="47">
        <v>151.45198099999999</v>
      </c>
      <c r="G214" s="75">
        <f t="shared" si="10"/>
        <v>1.3139128167605596E-2</v>
      </c>
      <c r="H214" s="61">
        <f t="shared" si="11"/>
        <v>-3.6860871832394407E-2</v>
      </c>
      <c r="I214" s="61">
        <f t="shared" si="9"/>
        <v>1.8816595260351885</v>
      </c>
    </row>
    <row r="215" spans="1:9" ht="14.25" customHeight="1" x14ac:dyDescent="0.35">
      <c r="A215" s="56">
        <v>44494</v>
      </c>
      <c r="B215" s="47">
        <v>159</v>
      </c>
      <c r="C215" s="47">
        <v>162.949997</v>
      </c>
      <c r="D215" s="47">
        <v>158.89999399999999</v>
      </c>
      <c r="E215" s="47">
        <v>161.39999399999999</v>
      </c>
      <c r="F215" s="47">
        <v>155.64691199999999</v>
      </c>
      <c r="G215" s="75">
        <f t="shared" si="10"/>
        <v>2.7321473574274426E-2</v>
      </c>
      <c r="H215" s="61">
        <f t="shared" si="11"/>
        <v>-2.2678526425725577E-2</v>
      </c>
      <c r="I215" s="61">
        <f t="shared" si="9"/>
        <v>2.1014672368519607</v>
      </c>
    </row>
    <row r="216" spans="1:9" ht="14.25" customHeight="1" x14ac:dyDescent="0.35">
      <c r="A216" s="56">
        <v>44495</v>
      </c>
      <c r="B216" s="47">
        <v>163.550003</v>
      </c>
      <c r="C216" s="47">
        <v>163.949997</v>
      </c>
      <c r="D216" s="47">
        <v>160.300003</v>
      </c>
      <c r="E216" s="47">
        <v>163.10000600000001</v>
      </c>
      <c r="F216" s="47">
        <v>157.28633099999999</v>
      </c>
      <c r="G216" s="75">
        <f t="shared" si="10"/>
        <v>1.0477827753088108E-2</v>
      </c>
      <c r="H216" s="61">
        <f t="shared" si="11"/>
        <v>-3.9522172246911895E-2</v>
      </c>
      <c r="I216" s="61">
        <f t="shared" si="9"/>
        <v>2.1873698849450363</v>
      </c>
    </row>
    <row r="217" spans="1:9" ht="14.25" customHeight="1" x14ac:dyDescent="0.35">
      <c r="A217" s="56">
        <v>44496</v>
      </c>
      <c r="B217" s="47">
        <v>163.10000600000001</v>
      </c>
      <c r="C217" s="47">
        <v>163.60000600000001</v>
      </c>
      <c r="D217" s="47">
        <v>157</v>
      </c>
      <c r="E217" s="47">
        <v>157.89999399999999</v>
      </c>
      <c r="F217" s="47">
        <v>152.271683</v>
      </c>
      <c r="G217" s="75">
        <f t="shared" si="10"/>
        <v>-3.2401663151352358E-2</v>
      </c>
      <c r="H217" s="61">
        <f t="shared" si="11"/>
        <v>-8.2401663151352361E-2</v>
      </c>
      <c r="I217" s="61">
        <f t="shared" si="9"/>
        <v>1.9246100921225338</v>
      </c>
    </row>
    <row r="218" spans="1:9" ht="14.25" customHeight="1" x14ac:dyDescent="0.35">
      <c r="A218" s="56">
        <v>44497</v>
      </c>
      <c r="B218" s="47">
        <v>150</v>
      </c>
      <c r="C218" s="47">
        <v>156.85000600000001</v>
      </c>
      <c r="D218" s="47">
        <v>148.699997</v>
      </c>
      <c r="E218" s="47">
        <v>150.199997</v>
      </c>
      <c r="F218" s="47">
        <v>144.846146</v>
      </c>
      <c r="G218" s="75">
        <f t="shared" si="10"/>
        <v>-4.9994163906196924E-2</v>
      </c>
      <c r="H218" s="61">
        <f t="shared" si="11"/>
        <v>-9.999416390619692E-2</v>
      </c>
      <c r="I218" s="61">
        <f t="shared" si="9"/>
        <v>1.535524525309633</v>
      </c>
    </row>
    <row r="219" spans="1:9" ht="14.25" customHeight="1" x14ac:dyDescent="0.35">
      <c r="A219" s="56">
        <v>44498</v>
      </c>
      <c r="B219" s="47">
        <v>149.89999399999999</v>
      </c>
      <c r="C219" s="47">
        <v>151.85000600000001</v>
      </c>
      <c r="D219" s="47">
        <v>146</v>
      </c>
      <c r="E219" s="47">
        <v>149.050003</v>
      </c>
      <c r="F219" s="47">
        <v>143.73713699999999</v>
      </c>
      <c r="G219" s="75">
        <f t="shared" si="10"/>
        <v>-7.6858791051110263E-3</v>
      </c>
      <c r="H219" s="61">
        <f t="shared" si="11"/>
        <v>-5.7685879105111026E-2</v>
      </c>
      <c r="I219" s="61">
        <f t="shared" si="9"/>
        <v>1.4774146237964985</v>
      </c>
    </row>
    <row r="220" spans="1:9" ht="14.25" customHeight="1" x14ac:dyDescent="0.35">
      <c r="A220" s="56">
        <v>44501</v>
      </c>
      <c r="B220" s="47">
        <v>150</v>
      </c>
      <c r="C220" s="47">
        <v>153.60000600000001</v>
      </c>
      <c r="D220" s="47">
        <v>148.39999399999999</v>
      </c>
      <c r="E220" s="47">
        <v>153.14999399999999</v>
      </c>
      <c r="F220" s="47">
        <v>147.69099399999999</v>
      </c>
      <c r="G220" s="75">
        <f t="shared" si="10"/>
        <v>2.7135953849952016E-2</v>
      </c>
      <c r="H220" s="61">
        <f t="shared" si="11"/>
        <v>-2.2864046150047987E-2</v>
      </c>
      <c r="I220" s="61">
        <f t="shared" si="9"/>
        <v>1.6845896814183114</v>
      </c>
    </row>
    <row r="221" spans="1:9" ht="14.25" customHeight="1" x14ac:dyDescent="0.35">
      <c r="A221" s="56">
        <v>44502</v>
      </c>
      <c r="B221" s="47">
        <v>153.949997</v>
      </c>
      <c r="C221" s="47">
        <v>154.800003</v>
      </c>
      <c r="D221" s="47">
        <v>151.35000600000001</v>
      </c>
      <c r="E221" s="47">
        <v>152.949997</v>
      </c>
      <c r="F221" s="47">
        <v>147.49812299999999</v>
      </c>
      <c r="G221" s="75">
        <f t="shared" si="10"/>
        <v>-1.306743118847011E-3</v>
      </c>
      <c r="H221" s="61">
        <f t="shared" si="11"/>
        <v>-5.130674311884701E-2</v>
      </c>
      <c r="I221" s="61">
        <f t="shared" si="9"/>
        <v>1.6744837104541828</v>
      </c>
    </row>
    <row r="222" spans="1:9" ht="14.25" customHeight="1" x14ac:dyDescent="0.35">
      <c r="A222" s="56">
        <v>44503</v>
      </c>
      <c r="B222" s="47">
        <v>151.199997</v>
      </c>
      <c r="C222" s="47">
        <v>154.199997</v>
      </c>
      <c r="D222" s="47">
        <v>149.800003</v>
      </c>
      <c r="E222" s="47">
        <v>152</v>
      </c>
      <c r="F222" s="47">
        <v>146.581985</v>
      </c>
      <c r="G222" s="75">
        <f t="shared" si="10"/>
        <v>-6.2305301363828327E-3</v>
      </c>
      <c r="H222" s="61">
        <f t="shared" si="11"/>
        <v>-5.6230530136382836E-2</v>
      </c>
      <c r="I222" s="61">
        <f t="shared" si="9"/>
        <v>1.6264797799051769</v>
      </c>
    </row>
    <row r="223" spans="1:9" ht="14.25" customHeight="1" x14ac:dyDescent="0.35">
      <c r="A223" s="56">
        <v>44504</v>
      </c>
      <c r="B223" s="47">
        <v>152</v>
      </c>
      <c r="C223" s="47">
        <v>152.85000600000001</v>
      </c>
      <c r="D223" s="47">
        <v>151.25</v>
      </c>
      <c r="E223" s="47">
        <v>152.050003</v>
      </c>
      <c r="F223" s="47">
        <v>146.63020299999999</v>
      </c>
      <c r="G223" s="75">
        <f t="shared" si="10"/>
        <v>3.2891300744885914E-4</v>
      </c>
      <c r="H223" s="61">
        <f t="shared" si="11"/>
        <v>-4.9671086992551142E-2</v>
      </c>
      <c r="I223" s="61">
        <f t="shared" si="9"/>
        <v>1.6290064621360072</v>
      </c>
    </row>
    <row r="224" spans="1:9" ht="14.25" customHeight="1" x14ac:dyDescent="0.35">
      <c r="A224" s="56">
        <v>44508</v>
      </c>
      <c r="B224" s="47">
        <v>152.949997</v>
      </c>
      <c r="C224" s="47">
        <v>155.550003</v>
      </c>
      <c r="D224" s="47">
        <v>151.699997</v>
      </c>
      <c r="E224" s="47">
        <v>154.89999399999999</v>
      </c>
      <c r="F224" s="47">
        <v>149.37861599999999</v>
      </c>
      <c r="G224" s="75">
        <f t="shared" si="10"/>
        <v>1.8570274834429242E-2</v>
      </c>
      <c r="H224" s="61">
        <f t="shared" si="11"/>
        <v>-3.1429725165570757E-2</v>
      </c>
      <c r="I224" s="61">
        <f t="shared" si="9"/>
        <v>1.773018253783025</v>
      </c>
    </row>
    <row r="225" spans="1:9" ht="14.25" customHeight="1" x14ac:dyDescent="0.35">
      <c r="A225" s="56">
        <v>44509</v>
      </c>
      <c r="B225" s="47">
        <v>156.5</v>
      </c>
      <c r="C225" s="47">
        <v>158.14999399999999</v>
      </c>
      <c r="D225" s="47">
        <v>155</v>
      </c>
      <c r="E225" s="47">
        <v>156.64999399999999</v>
      </c>
      <c r="F225" s="47">
        <v>151.066238</v>
      </c>
      <c r="G225" s="75">
        <f t="shared" si="10"/>
        <v>1.1234270408098226E-2</v>
      </c>
      <c r="H225" s="61">
        <f t="shared" si="11"/>
        <v>-3.8765729591901776E-2</v>
      </c>
      <c r="I225" s="61">
        <f t="shared" si="9"/>
        <v>1.8614468261477384</v>
      </c>
    </row>
    <row r="226" spans="1:9" ht="14.25" customHeight="1" x14ac:dyDescent="0.35">
      <c r="A226" s="56">
        <v>44510</v>
      </c>
      <c r="B226" s="47">
        <v>156.699997</v>
      </c>
      <c r="C226" s="47">
        <v>158.699997</v>
      </c>
      <c r="D226" s="47">
        <v>156.449997</v>
      </c>
      <c r="E226" s="47">
        <v>157.699997</v>
      </c>
      <c r="F226" s="47">
        <v>152.078812</v>
      </c>
      <c r="G226" s="75">
        <f t="shared" si="10"/>
        <v>6.680495849277243E-3</v>
      </c>
      <c r="H226" s="61">
        <f t="shared" si="11"/>
        <v>-4.3319504150722762E-2</v>
      </c>
      <c r="I226" s="61">
        <f t="shared" si="9"/>
        <v>1.9145041211584051</v>
      </c>
    </row>
    <row r="227" spans="1:9" ht="14.25" customHeight="1" x14ac:dyDescent="0.35">
      <c r="A227" s="56">
        <v>44511</v>
      </c>
      <c r="B227" s="47">
        <v>156.60000600000001</v>
      </c>
      <c r="C227" s="47">
        <v>156.85000600000001</v>
      </c>
      <c r="D227" s="47">
        <v>153.050003</v>
      </c>
      <c r="E227" s="47">
        <v>153.5</v>
      </c>
      <c r="F227" s="47">
        <v>148.02851899999999</v>
      </c>
      <c r="G227" s="75">
        <f t="shared" si="10"/>
        <v>-2.6993907918278364E-2</v>
      </c>
      <c r="H227" s="61">
        <f t="shared" si="11"/>
        <v>-7.699390791827837E-2</v>
      </c>
      <c r="I227" s="61">
        <f t="shared" si="9"/>
        <v>1.7022756990749313</v>
      </c>
    </row>
    <row r="228" spans="1:9" ht="14.25" customHeight="1" x14ac:dyDescent="0.35">
      <c r="A228" s="56">
        <v>44512</v>
      </c>
      <c r="B228" s="47">
        <v>154</v>
      </c>
      <c r="C228" s="47">
        <v>155.60000600000001</v>
      </c>
      <c r="D228" s="47">
        <v>153.300003</v>
      </c>
      <c r="E228" s="47">
        <v>154.64999399999999</v>
      </c>
      <c r="F228" s="47">
        <v>149.13752700000001</v>
      </c>
      <c r="G228" s="75">
        <f t="shared" si="10"/>
        <v>7.4638933065416897E-3</v>
      </c>
      <c r="H228" s="61">
        <f t="shared" si="11"/>
        <v>-4.2536106693458316E-2</v>
      </c>
      <c r="I228" s="61">
        <f t="shared" si="9"/>
        <v>1.7603856005880658</v>
      </c>
    </row>
    <row r="229" spans="1:9" ht="14.25" customHeight="1" x14ac:dyDescent="0.35">
      <c r="A229" s="56">
        <v>44515</v>
      </c>
      <c r="B229" s="47">
        <v>156.449997</v>
      </c>
      <c r="C229" s="47">
        <v>162.25</v>
      </c>
      <c r="D229" s="47">
        <v>156</v>
      </c>
      <c r="E229" s="47">
        <v>157.800003</v>
      </c>
      <c r="F229" s="47">
        <v>152.17524700000001</v>
      </c>
      <c r="G229" s="75">
        <f t="shared" si="10"/>
        <v>2.0163967089386933E-2</v>
      </c>
      <c r="H229" s="61">
        <f t="shared" si="11"/>
        <v>-2.983603291061307E-2</v>
      </c>
      <c r="I229" s="61">
        <f t="shared" si="9"/>
        <v>1.9195574856200657</v>
      </c>
    </row>
    <row r="230" spans="1:9" ht="14.25" customHeight="1" x14ac:dyDescent="0.35">
      <c r="A230" s="56">
        <v>44516</v>
      </c>
      <c r="B230" s="47">
        <v>159.39999399999999</v>
      </c>
      <c r="C230" s="47">
        <v>159.699997</v>
      </c>
      <c r="D230" s="47">
        <v>156.800003</v>
      </c>
      <c r="E230" s="47">
        <v>157.14999399999999</v>
      </c>
      <c r="F230" s="47">
        <v>151.548416</v>
      </c>
      <c r="G230" s="75">
        <f t="shared" si="10"/>
        <v>-4.1277023596874634E-3</v>
      </c>
      <c r="H230" s="61">
        <f t="shared" si="11"/>
        <v>-5.4127702359687467E-2</v>
      </c>
      <c r="I230" s="61">
        <f t="shared" si="9"/>
        <v>1.8867121325376566</v>
      </c>
    </row>
    <row r="231" spans="1:9" ht="14.25" customHeight="1" x14ac:dyDescent="0.35">
      <c r="A231" s="56">
        <v>44517</v>
      </c>
      <c r="B231" s="47">
        <v>157</v>
      </c>
      <c r="C231" s="47">
        <v>159.25</v>
      </c>
      <c r="D231" s="47">
        <v>156.60000600000001</v>
      </c>
      <c r="E231" s="47">
        <v>157.39999399999999</v>
      </c>
      <c r="F231" s="47">
        <v>151.78950499999999</v>
      </c>
      <c r="G231" s="75">
        <f t="shared" si="10"/>
        <v>1.5895728003679881E-3</v>
      </c>
      <c r="H231" s="61">
        <f t="shared" si="11"/>
        <v>-4.8410427199632011E-2</v>
      </c>
      <c r="I231" s="61">
        <f t="shared" si="9"/>
        <v>1.8993447857326156</v>
      </c>
    </row>
    <row r="232" spans="1:9" ht="14.25" customHeight="1" x14ac:dyDescent="0.35">
      <c r="A232" s="56">
        <v>44518</v>
      </c>
      <c r="B232" s="47">
        <v>157</v>
      </c>
      <c r="C232" s="47">
        <v>157</v>
      </c>
      <c r="D232" s="47">
        <v>153.699997</v>
      </c>
      <c r="E232" s="47">
        <v>154.300003</v>
      </c>
      <c r="F232" s="47">
        <v>148.800003</v>
      </c>
      <c r="G232" s="75">
        <f t="shared" si="10"/>
        <v>-1.989151905210202E-2</v>
      </c>
      <c r="H232" s="61">
        <f t="shared" si="11"/>
        <v>-6.989151905210203E-2</v>
      </c>
      <c r="I232" s="61">
        <f t="shared" si="9"/>
        <v>1.7427003408906387</v>
      </c>
    </row>
    <row r="233" spans="1:9" ht="14.25" customHeight="1" x14ac:dyDescent="0.35">
      <c r="A233" s="56">
        <v>44522</v>
      </c>
      <c r="B233" s="47">
        <v>151.25</v>
      </c>
      <c r="C233" s="47">
        <v>153.699997</v>
      </c>
      <c r="D233" s="47">
        <v>146</v>
      </c>
      <c r="E233" s="47">
        <v>146.550003</v>
      </c>
      <c r="F233" s="47">
        <v>146.550003</v>
      </c>
      <c r="G233" s="75">
        <f t="shared" si="10"/>
        <v>-5.1532091184028871E-2</v>
      </c>
      <c r="H233" s="61">
        <f t="shared" si="11"/>
        <v>-0.10153209118402887</v>
      </c>
      <c r="I233" s="61">
        <f t="shared" si="9"/>
        <v>1.3510880918469077</v>
      </c>
    </row>
    <row r="234" spans="1:9" ht="14.25" customHeight="1" x14ac:dyDescent="0.35">
      <c r="A234" s="56">
        <v>44523</v>
      </c>
      <c r="B234" s="47">
        <v>145.800003</v>
      </c>
      <c r="C234" s="47">
        <v>147.699997</v>
      </c>
      <c r="D234" s="47">
        <v>143.39999399999999</v>
      </c>
      <c r="E234" s="47">
        <v>146.699997</v>
      </c>
      <c r="F234" s="47">
        <v>146.699997</v>
      </c>
      <c r="G234" s="75">
        <f t="shared" si="10"/>
        <v>1.0229770713077377E-3</v>
      </c>
      <c r="H234" s="61">
        <f t="shared" si="11"/>
        <v>-4.8977022928692264E-2</v>
      </c>
      <c r="I234" s="61">
        <f t="shared" si="9"/>
        <v>1.3586673805802061</v>
      </c>
    </row>
    <row r="235" spans="1:9" ht="14.25" customHeight="1" x14ac:dyDescent="0.35">
      <c r="A235" s="56">
        <v>44524</v>
      </c>
      <c r="B235" s="47">
        <v>149</v>
      </c>
      <c r="C235" s="47">
        <v>155.85000600000001</v>
      </c>
      <c r="D235" s="47">
        <v>149</v>
      </c>
      <c r="E235" s="47">
        <v>153.449997</v>
      </c>
      <c r="F235" s="47">
        <v>153.449997</v>
      </c>
      <c r="G235" s="75">
        <f t="shared" si="10"/>
        <v>4.4985096816364721E-2</v>
      </c>
      <c r="H235" s="61">
        <f t="shared" si="11"/>
        <v>-5.0149031836352817E-3</v>
      </c>
      <c r="I235" s="61">
        <f t="shared" si="9"/>
        <v>1.699749016844101</v>
      </c>
    </row>
    <row r="236" spans="1:9" ht="14.25" customHeight="1" x14ac:dyDescent="0.35">
      <c r="A236" s="56">
        <v>44525</v>
      </c>
      <c r="B236" s="47">
        <v>154</v>
      </c>
      <c r="C236" s="47">
        <v>156</v>
      </c>
      <c r="D236" s="47">
        <v>152.550003</v>
      </c>
      <c r="E236" s="47">
        <v>155.10000600000001</v>
      </c>
      <c r="F236" s="47">
        <v>155.10000600000001</v>
      </c>
      <c r="G236" s="75">
        <f t="shared" si="10"/>
        <v>1.0695347351809104E-2</v>
      </c>
      <c r="H236" s="61">
        <f t="shared" si="11"/>
        <v>-3.9304652648190899E-2</v>
      </c>
      <c r="I236" s="61">
        <f t="shared" si="9"/>
        <v>1.7831249827063465</v>
      </c>
    </row>
    <row r="237" spans="1:9" ht="14.25" customHeight="1" x14ac:dyDescent="0.35">
      <c r="A237" s="56">
        <v>44526</v>
      </c>
      <c r="B237" s="47">
        <v>152.25</v>
      </c>
      <c r="C237" s="47">
        <v>152.25</v>
      </c>
      <c r="D237" s="47">
        <v>146.25</v>
      </c>
      <c r="E237" s="47">
        <v>147.10000600000001</v>
      </c>
      <c r="F237" s="47">
        <v>147.10000600000001</v>
      </c>
      <c r="G237" s="75">
        <f t="shared" si="10"/>
        <v>-5.2957440471241686E-2</v>
      </c>
      <c r="H237" s="61">
        <f t="shared" si="11"/>
        <v>-0.1029574404712417</v>
      </c>
      <c r="I237" s="61">
        <f t="shared" si="9"/>
        <v>1.3788800804676562</v>
      </c>
    </row>
    <row r="238" spans="1:9" ht="14.25" customHeight="1" x14ac:dyDescent="0.35">
      <c r="A238" s="56">
        <v>44529</v>
      </c>
      <c r="B238" s="47">
        <v>145</v>
      </c>
      <c r="C238" s="47">
        <v>146.050003</v>
      </c>
      <c r="D238" s="47">
        <v>141.89999399999999</v>
      </c>
      <c r="E238" s="47">
        <v>144.10000600000001</v>
      </c>
      <c r="F238" s="47">
        <v>144.10000600000001</v>
      </c>
      <c r="G238" s="75">
        <f t="shared" si="10"/>
        <v>-2.0605123752743149E-2</v>
      </c>
      <c r="H238" s="61">
        <f t="shared" si="11"/>
        <v>-7.0605123752743151E-2</v>
      </c>
      <c r="I238" s="61">
        <f t="shared" si="9"/>
        <v>1.2272882421281475</v>
      </c>
    </row>
    <row r="239" spans="1:9" ht="14.25" customHeight="1" x14ac:dyDescent="0.35">
      <c r="A239" s="56">
        <v>44530</v>
      </c>
      <c r="B239" s="47">
        <v>143.35000600000001</v>
      </c>
      <c r="C239" s="47">
        <v>147.75</v>
      </c>
      <c r="D239" s="47">
        <v>141.10000600000001</v>
      </c>
      <c r="E239" s="47">
        <v>142.10000600000001</v>
      </c>
      <c r="F239" s="47">
        <v>142.10000600000001</v>
      </c>
      <c r="G239" s="75">
        <f t="shared" si="10"/>
        <v>-1.3976467316387008E-2</v>
      </c>
      <c r="H239" s="61">
        <f t="shared" si="11"/>
        <v>-6.3976467316387009E-2</v>
      </c>
      <c r="I239" s="61">
        <f t="shared" si="9"/>
        <v>1.1262270165684749</v>
      </c>
    </row>
    <row r="240" spans="1:9" ht="14.25" customHeight="1" x14ac:dyDescent="0.35">
      <c r="A240" s="56">
        <v>44531</v>
      </c>
      <c r="B240" s="47">
        <v>142.39999399999999</v>
      </c>
      <c r="C240" s="47">
        <v>143.64999399999999</v>
      </c>
      <c r="D240" s="47">
        <v>139.64999399999999</v>
      </c>
      <c r="E240" s="47">
        <v>142.25</v>
      </c>
      <c r="F240" s="47">
        <v>142.25</v>
      </c>
      <c r="G240" s="75">
        <f t="shared" si="10"/>
        <v>1.0549956796001348E-3</v>
      </c>
      <c r="H240" s="61">
        <f t="shared" si="11"/>
        <v>-4.8945004320399867E-2</v>
      </c>
      <c r="I240" s="61">
        <f t="shared" si="9"/>
        <v>1.1338063053017733</v>
      </c>
    </row>
    <row r="241" spans="1:9" ht="14.25" customHeight="1" x14ac:dyDescent="0.35">
      <c r="A241" s="56">
        <v>44532</v>
      </c>
      <c r="B241" s="47">
        <v>140.5</v>
      </c>
      <c r="C241" s="47">
        <v>144.64999399999999</v>
      </c>
      <c r="D241" s="47">
        <v>140.39999399999999</v>
      </c>
      <c r="E241" s="47">
        <v>144</v>
      </c>
      <c r="F241" s="47">
        <v>144</v>
      </c>
      <c r="G241" s="75">
        <f t="shared" si="10"/>
        <v>1.2227226569560341E-2</v>
      </c>
      <c r="H241" s="61">
        <f t="shared" si="11"/>
        <v>-3.7772773430439666E-2</v>
      </c>
      <c r="I241" s="61">
        <f t="shared" si="9"/>
        <v>1.2222348776664866</v>
      </c>
    </row>
    <row r="242" spans="1:9" ht="14.25" customHeight="1" x14ac:dyDescent="0.35">
      <c r="A242" s="56">
        <v>44533</v>
      </c>
      <c r="B242" s="47">
        <v>144</v>
      </c>
      <c r="C242" s="47">
        <v>146.85000600000001</v>
      </c>
      <c r="D242" s="47">
        <v>143.14999399999999</v>
      </c>
      <c r="E242" s="47">
        <v>145.89999399999999</v>
      </c>
      <c r="F242" s="47">
        <v>145.89999399999999</v>
      </c>
      <c r="G242" s="75">
        <f t="shared" si="10"/>
        <v>1.3108114828680871E-2</v>
      </c>
      <c r="H242" s="61">
        <f t="shared" si="11"/>
        <v>-3.6891885171319132E-2</v>
      </c>
      <c r="I242" s="61">
        <f t="shared" si="9"/>
        <v>1.3182427387644986</v>
      </c>
    </row>
    <row r="243" spans="1:9" ht="14.25" customHeight="1" x14ac:dyDescent="0.35">
      <c r="A243" s="56">
        <v>44536</v>
      </c>
      <c r="B243" s="47">
        <v>145.800003</v>
      </c>
      <c r="C243" s="47">
        <v>145.85000600000001</v>
      </c>
      <c r="D243" s="47">
        <v>142.75</v>
      </c>
      <c r="E243" s="47">
        <v>143.35000600000001</v>
      </c>
      <c r="F243" s="47">
        <v>143.35000600000001</v>
      </c>
      <c r="G243" s="75">
        <f t="shared" si="10"/>
        <v>-1.7632180219705331E-2</v>
      </c>
      <c r="H243" s="61">
        <f t="shared" si="11"/>
        <v>-6.7632180219705337E-2</v>
      </c>
      <c r="I243" s="61">
        <f t="shared" si="9"/>
        <v>1.1893902825432703</v>
      </c>
    </row>
    <row r="244" spans="1:9" ht="14.25" customHeight="1" x14ac:dyDescent="0.35">
      <c r="A244" s="56">
        <v>44537</v>
      </c>
      <c r="B244" s="47">
        <v>145</v>
      </c>
      <c r="C244" s="47">
        <v>146.25</v>
      </c>
      <c r="D244" s="47">
        <v>144.5</v>
      </c>
      <c r="E244" s="47">
        <v>145.89999399999999</v>
      </c>
      <c r="F244" s="47">
        <v>145.89999399999999</v>
      </c>
      <c r="G244" s="75">
        <f t="shared" si="10"/>
        <v>1.7632180219705286E-2</v>
      </c>
      <c r="H244" s="61">
        <f t="shared" si="11"/>
        <v>-3.2367819780294717E-2</v>
      </c>
      <c r="I244" s="61">
        <f t="shared" si="9"/>
        <v>1.3182427387644986</v>
      </c>
    </row>
    <row r="245" spans="1:9" ht="14.25" customHeight="1" x14ac:dyDescent="0.35">
      <c r="A245" s="56">
        <v>44538</v>
      </c>
      <c r="B245" s="47">
        <v>147</v>
      </c>
      <c r="C245" s="47">
        <v>150.35000600000001</v>
      </c>
      <c r="D245" s="47">
        <v>146.800003</v>
      </c>
      <c r="E245" s="47">
        <v>148.39999399999999</v>
      </c>
      <c r="F245" s="47">
        <v>148.39999399999999</v>
      </c>
      <c r="G245" s="75">
        <f t="shared" si="10"/>
        <v>1.6989875897330971E-2</v>
      </c>
      <c r="H245" s="61">
        <f t="shared" si="11"/>
        <v>-3.3010124102669028E-2</v>
      </c>
      <c r="I245" s="61">
        <f t="shared" si="9"/>
        <v>1.4445692707140891</v>
      </c>
    </row>
    <row r="246" spans="1:9" ht="14.25" customHeight="1" x14ac:dyDescent="0.35">
      <c r="A246" s="56">
        <v>44539</v>
      </c>
      <c r="B246" s="47">
        <v>149.5</v>
      </c>
      <c r="C246" s="47">
        <v>149.89999399999999</v>
      </c>
      <c r="D246" s="47">
        <v>146.35000600000001</v>
      </c>
      <c r="E246" s="47">
        <v>147.35000600000001</v>
      </c>
      <c r="F246" s="47">
        <v>147.35000600000001</v>
      </c>
      <c r="G246" s="75">
        <f t="shared" si="10"/>
        <v>-7.1005403989337895E-3</v>
      </c>
      <c r="H246" s="61">
        <f t="shared" si="11"/>
        <v>-5.7100540398933794E-2</v>
      </c>
      <c r="I246" s="61">
        <f t="shared" si="9"/>
        <v>1.3915127336626152</v>
      </c>
    </row>
    <row r="247" spans="1:9" ht="14.25" customHeight="1" x14ac:dyDescent="0.35">
      <c r="A247" s="56">
        <v>44540</v>
      </c>
      <c r="B247" s="47">
        <v>146.25</v>
      </c>
      <c r="C247" s="47">
        <v>148</v>
      </c>
      <c r="D247" s="47">
        <v>145.550003</v>
      </c>
      <c r="E247" s="47">
        <v>147.550003</v>
      </c>
      <c r="F247" s="47">
        <v>147.550003</v>
      </c>
      <c r="G247" s="75">
        <f t="shared" si="10"/>
        <v>1.3563718179605163E-3</v>
      </c>
      <c r="H247" s="61">
        <f t="shared" si="11"/>
        <v>-4.8643628182039489E-2</v>
      </c>
      <c r="I247" s="61">
        <f t="shared" si="9"/>
        <v>1.4016187046267441</v>
      </c>
    </row>
    <row r="248" spans="1:9" ht="14.25" customHeight="1" x14ac:dyDescent="0.3"/>
    <row r="249" spans="1:9" ht="14.25" customHeight="1" x14ac:dyDescent="0.3"/>
    <row r="250" spans="1:9" ht="14.25" customHeight="1" x14ac:dyDescent="0.3"/>
    <row r="251" spans="1:9" ht="14.25" customHeight="1" x14ac:dyDescent="0.3"/>
    <row r="252" spans="1:9" ht="14.25" customHeight="1" x14ac:dyDescent="0.3"/>
    <row r="253" spans="1:9" ht="14.25" customHeight="1" x14ac:dyDescent="0.3"/>
    <row r="254" spans="1:9" ht="14.25" customHeight="1" x14ac:dyDescent="0.3"/>
    <row r="255" spans="1:9" ht="14.25" customHeight="1" x14ac:dyDescent="0.3"/>
    <row r="256" spans="1:9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0"/>
  <sheetViews>
    <sheetView workbookViewId="0">
      <selection activeCell="K27" sqref="K27"/>
    </sheetView>
  </sheetViews>
  <sheetFormatPr defaultColWidth="12.6640625" defaultRowHeight="15" customHeight="1" x14ac:dyDescent="0.3"/>
  <cols>
    <col min="1" max="1" width="9.1640625" customWidth="1"/>
    <col min="2" max="5" width="9.5" customWidth="1"/>
    <col min="6" max="6" width="10.6640625" customWidth="1"/>
    <col min="7" max="7" width="8.83203125" customWidth="1"/>
    <col min="8" max="8" width="7.6640625" customWidth="1"/>
    <col min="9" max="9" width="8" customWidth="1"/>
    <col min="10" max="10" width="9.6640625" customWidth="1"/>
    <col min="11" max="11" width="39" bestFit="1" customWidth="1"/>
    <col min="12" max="12" width="11.5" customWidth="1"/>
    <col min="13" max="26" width="7.6640625" customWidth="1"/>
  </cols>
  <sheetData>
    <row r="1" spans="1:16" ht="14.25" customHeight="1" x14ac:dyDescent="0.35">
      <c r="A1" s="40" t="s">
        <v>7</v>
      </c>
      <c r="B1" s="40" t="s">
        <v>8</v>
      </c>
      <c r="C1" s="40" t="s">
        <v>9</v>
      </c>
      <c r="D1" s="40" t="s">
        <v>10</v>
      </c>
      <c r="E1" s="40" t="s">
        <v>11</v>
      </c>
      <c r="F1" s="40" t="s">
        <v>12</v>
      </c>
      <c r="G1" s="41" t="s">
        <v>31</v>
      </c>
      <c r="H1" s="54" t="s">
        <v>46</v>
      </c>
      <c r="I1" s="55" t="s">
        <v>44</v>
      </c>
      <c r="J1" s="55"/>
    </row>
    <row r="2" spans="1:16" ht="14.25" customHeight="1" x14ac:dyDescent="0.35">
      <c r="A2" s="56">
        <v>44179</v>
      </c>
      <c r="B2" s="73">
        <v>107.449997</v>
      </c>
      <c r="C2" s="47">
        <v>107.900002</v>
      </c>
      <c r="D2" s="47">
        <v>102</v>
      </c>
      <c r="E2" s="47">
        <v>102.550003</v>
      </c>
      <c r="F2" s="47">
        <v>102.550003</v>
      </c>
      <c r="G2" s="74" t="s">
        <v>32</v>
      </c>
      <c r="H2" s="60" t="s">
        <v>32</v>
      </c>
      <c r="I2" s="61">
        <f t="shared" ref="I2:I65" si="0">(E2-$L$5)/SQRT($L$7)</f>
        <v>2.8207045378392146</v>
      </c>
      <c r="J2" s="21"/>
    </row>
    <row r="3" spans="1:16" ht="14.25" customHeight="1" x14ac:dyDescent="0.35">
      <c r="A3" s="56">
        <v>44180</v>
      </c>
      <c r="B3" s="47">
        <v>103.650002</v>
      </c>
      <c r="C3" s="47">
        <v>105.25</v>
      </c>
      <c r="D3" s="47">
        <v>102.199997</v>
      </c>
      <c r="E3" s="47">
        <v>103.099998</v>
      </c>
      <c r="F3" s="47">
        <v>103.099998</v>
      </c>
      <c r="G3" s="16">
        <f>LN(E3/E2)</f>
        <v>5.3488578518602293E-3</v>
      </c>
      <c r="H3" s="61">
        <f>G3-0.05</f>
        <v>-4.4651142148139776E-2</v>
      </c>
      <c r="I3" s="61">
        <f t="shared" si="0"/>
        <v>2.8829644682289031</v>
      </c>
      <c r="J3" s="21"/>
    </row>
    <row r="4" spans="1:16" ht="14.25" customHeight="1" x14ac:dyDescent="0.35">
      <c r="A4" s="56">
        <v>44181</v>
      </c>
      <c r="B4" s="47">
        <v>103.400002</v>
      </c>
      <c r="C4" s="47">
        <v>107.300003</v>
      </c>
      <c r="D4" s="47">
        <v>102</v>
      </c>
      <c r="E4" s="47">
        <v>105.300003</v>
      </c>
      <c r="F4" s="47">
        <v>105.300003</v>
      </c>
      <c r="G4" s="16">
        <f t="shared" ref="G4:G67" si="1">LN(E4/E3)</f>
        <v>2.1114076005685892E-2</v>
      </c>
      <c r="H4" s="61">
        <f t="shared" ref="H4:H67" si="2">G4-0.05</f>
        <v>-2.8885923994314111E-2</v>
      </c>
      <c r="I4" s="61">
        <f t="shared" si="0"/>
        <v>3.132007019810223</v>
      </c>
      <c r="J4" s="21"/>
      <c r="M4" s="29"/>
      <c r="N4" s="29"/>
      <c r="O4" s="29"/>
      <c r="P4" s="29"/>
    </row>
    <row r="5" spans="1:16" ht="14.25" customHeight="1" x14ac:dyDescent="0.35">
      <c r="A5" s="56">
        <v>44182</v>
      </c>
      <c r="B5" s="47">
        <v>103.900002</v>
      </c>
      <c r="C5" s="47">
        <v>106.25</v>
      </c>
      <c r="D5" s="47">
        <v>100</v>
      </c>
      <c r="E5" s="47">
        <v>101.599998</v>
      </c>
      <c r="F5" s="47">
        <v>101.599998</v>
      </c>
      <c r="G5" s="16">
        <f t="shared" si="1"/>
        <v>-3.5769932170616046E-2</v>
      </c>
      <c r="H5" s="61">
        <f t="shared" si="2"/>
        <v>-8.5769932170616042E-2</v>
      </c>
      <c r="I5" s="61">
        <f t="shared" si="0"/>
        <v>2.7131631144265347</v>
      </c>
      <c r="J5" s="21"/>
      <c r="K5" s="62" t="s">
        <v>25</v>
      </c>
      <c r="L5" s="78">
        <f>AVERAGE(E2:E247)</f>
        <v>77.632317056910608</v>
      </c>
      <c r="M5" s="29"/>
      <c r="N5" s="29"/>
      <c r="O5" s="29"/>
      <c r="P5" s="29"/>
    </row>
    <row r="6" spans="1:16" ht="14.25" customHeight="1" x14ac:dyDescent="0.35">
      <c r="A6" s="56">
        <v>44183</v>
      </c>
      <c r="B6" s="47">
        <v>103.300003</v>
      </c>
      <c r="C6" s="47">
        <v>105</v>
      </c>
      <c r="D6" s="47">
        <v>101.099998</v>
      </c>
      <c r="E6" s="47">
        <v>101.650002</v>
      </c>
      <c r="F6" s="47">
        <v>101.650002</v>
      </c>
      <c r="G6" s="16">
        <f t="shared" si="1"/>
        <v>4.9204429037018695E-4</v>
      </c>
      <c r="H6" s="61">
        <f t="shared" si="2"/>
        <v>-4.9507955709629813E-2</v>
      </c>
      <c r="I6" s="61">
        <f t="shared" si="0"/>
        <v>2.7188236123568905</v>
      </c>
      <c r="J6" s="21"/>
      <c r="K6" s="66" t="s">
        <v>26</v>
      </c>
      <c r="L6" s="79">
        <f>AVERAGE(G2:G246)</f>
        <v>-1.5387185164389928E-3</v>
      </c>
      <c r="M6" s="29"/>
      <c r="N6" s="29"/>
      <c r="O6" s="29"/>
      <c r="P6" s="29"/>
    </row>
    <row r="7" spans="1:16" ht="14.25" customHeight="1" x14ac:dyDescent="0.35">
      <c r="A7" s="56">
        <v>44186</v>
      </c>
      <c r="B7" s="47">
        <v>100.75</v>
      </c>
      <c r="C7" s="47">
        <v>100.75</v>
      </c>
      <c r="D7" s="47">
        <v>91.5</v>
      </c>
      <c r="E7" s="47">
        <v>91.5</v>
      </c>
      <c r="F7" s="47">
        <v>91.5</v>
      </c>
      <c r="G7" s="16">
        <f t="shared" si="1"/>
        <v>-0.10519658746823642</v>
      </c>
      <c r="H7" s="61">
        <f t="shared" si="2"/>
        <v>-0.15519658746823642</v>
      </c>
      <c r="I7" s="61">
        <f t="shared" si="0"/>
        <v>1.5698342252257267</v>
      </c>
      <c r="J7" s="21"/>
      <c r="K7" s="66" t="s">
        <v>27</v>
      </c>
      <c r="L7" s="79">
        <f>VAR(E2:E247)</f>
        <v>78.036938151946217</v>
      </c>
      <c r="M7" s="29"/>
      <c r="N7" s="29"/>
      <c r="O7" s="29"/>
      <c r="P7" s="29"/>
    </row>
    <row r="8" spans="1:16" ht="14.25" customHeight="1" x14ac:dyDescent="0.35">
      <c r="A8" s="56">
        <v>44187</v>
      </c>
      <c r="B8" s="47">
        <v>85</v>
      </c>
      <c r="C8" s="47">
        <v>90.199996999999996</v>
      </c>
      <c r="D8" s="47">
        <v>82.349997999999999</v>
      </c>
      <c r="E8" s="47">
        <v>88.900002000000001</v>
      </c>
      <c r="F8" s="47">
        <v>88.900002000000001</v>
      </c>
      <c r="G8" s="16">
        <f t="shared" si="1"/>
        <v>-2.8826807264429107E-2</v>
      </c>
      <c r="H8" s="61">
        <f t="shared" si="2"/>
        <v>-7.8826807264429116E-2</v>
      </c>
      <c r="I8" s="61">
        <f t="shared" si="0"/>
        <v>1.2755121050367602</v>
      </c>
      <c r="J8" s="21"/>
      <c r="K8" s="66" t="s">
        <v>28</v>
      </c>
      <c r="L8" s="79">
        <f>VAR(G2:G246)</f>
        <v>7.2907584584310805E-4</v>
      </c>
      <c r="M8" s="29"/>
      <c r="N8" s="29"/>
      <c r="O8" s="29"/>
      <c r="P8" s="29"/>
    </row>
    <row r="9" spans="1:16" ht="14.25" customHeight="1" x14ac:dyDescent="0.35">
      <c r="A9" s="56">
        <v>44188</v>
      </c>
      <c r="B9" s="47">
        <v>89.349997999999999</v>
      </c>
      <c r="C9" s="47">
        <v>97.75</v>
      </c>
      <c r="D9" s="47">
        <v>89.050003000000004</v>
      </c>
      <c r="E9" s="47">
        <v>97.75</v>
      </c>
      <c r="F9" s="47">
        <v>97.75</v>
      </c>
      <c r="G9" s="16">
        <f t="shared" si="1"/>
        <v>9.4901033848428559E-2</v>
      </c>
      <c r="H9" s="61">
        <f t="shared" si="2"/>
        <v>4.4901033848428556E-2</v>
      </c>
      <c r="I9" s="61">
        <f t="shared" si="0"/>
        <v>2.2773398660689281</v>
      </c>
      <c r="J9" s="21"/>
      <c r="K9" s="66" t="s">
        <v>29</v>
      </c>
      <c r="L9" s="79">
        <f>SKEW(E2:E247)</f>
        <v>0.63099165879942809</v>
      </c>
      <c r="M9" s="29"/>
      <c r="N9" s="29"/>
      <c r="O9" s="29"/>
      <c r="P9" s="29"/>
    </row>
    <row r="10" spans="1:16" ht="14.25" customHeight="1" x14ac:dyDescent="0.35">
      <c r="A10" s="56">
        <v>44189</v>
      </c>
      <c r="B10" s="47">
        <v>99</v>
      </c>
      <c r="C10" s="47">
        <v>99.449996999999996</v>
      </c>
      <c r="D10" s="47">
        <v>94.650002000000001</v>
      </c>
      <c r="E10" s="47">
        <v>95.25</v>
      </c>
      <c r="F10" s="47">
        <v>95.25</v>
      </c>
      <c r="G10" s="16">
        <f t="shared" si="1"/>
        <v>-2.5908184858664803E-2</v>
      </c>
      <c r="H10" s="61">
        <f t="shared" si="2"/>
        <v>-7.5908184858664809E-2</v>
      </c>
      <c r="I10" s="61">
        <f t="shared" si="0"/>
        <v>1.9943376097316474</v>
      </c>
      <c r="J10" s="21"/>
      <c r="K10" s="66" t="s">
        <v>30</v>
      </c>
      <c r="L10" s="79">
        <f>KURT(E2:E247)</f>
        <v>0.28860819702736951</v>
      </c>
      <c r="M10" s="29"/>
      <c r="N10" s="29"/>
      <c r="O10" s="29"/>
      <c r="P10" s="29"/>
    </row>
    <row r="11" spans="1:16" ht="14.25" customHeight="1" x14ac:dyDescent="0.35">
      <c r="A11" s="56">
        <v>44193</v>
      </c>
      <c r="B11" s="47">
        <v>96.25</v>
      </c>
      <c r="C11" s="47">
        <v>97.5</v>
      </c>
      <c r="D11" s="47">
        <v>94</v>
      </c>
      <c r="E11" s="47">
        <v>95.849997999999999</v>
      </c>
      <c r="F11" s="47">
        <v>95.849997999999999</v>
      </c>
      <c r="G11" s="16">
        <f t="shared" si="1"/>
        <v>6.2794346189066798E-3</v>
      </c>
      <c r="H11" s="61">
        <f t="shared" si="2"/>
        <v>-4.3720565381093326E-2</v>
      </c>
      <c r="I11" s="61">
        <f t="shared" si="0"/>
        <v>2.0622579248507895</v>
      </c>
      <c r="J11" s="21"/>
      <c r="K11" s="66" t="s">
        <v>63</v>
      </c>
      <c r="L11" s="80">
        <f>AVERAGE(H2:H247)</f>
        <v>-5.1538235749556321E-2</v>
      </c>
      <c r="M11" s="29"/>
      <c r="N11" s="29"/>
      <c r="O11" s="29"/>
      <c r="P11" s="29"/>
    </row>
    <row r="12" spans="1:16" ht="14.25" customHeight="1" x14ac:dyDescent="0.35">
      <c r="A12" s="56">
        <v>44194</v>
      </c>
      <c r="B12" s="47">
        <v>96.5</v>
      </c>
      <c r="C12" s="47">
        <v>97.400002000000001</v>
      </c>
      <c r="D12" s="47">
        <v>94.199996999999996</v>
      </c>
      <c r="E12" s="47">
        <v>94.849997999999999</v>
      </c>
      <c r="F12" s="47">
        <v>94.849997999999999</v>
      </c>
      <c r="G12" s="16">
        <f t="shared" si="1"/>
        <v>-1.0487773330619069E-2</v>
      </c>
      <c r="H12" s="61">
        <f t="shared" si="2"/>
        <v>-6.0487773330619068E-2</v>
      </c>
      <c r="I12" s="61">
        <f t="shared" si="0"/>
        <v>1.9490570223158774</v>
      </c>
      <c r="J12" s="21"/>
      <c r="K12" s="66" t="s">
        <v>43</v>
      </c>
      <c r="L12" s="69"/>
      <c r="M12" s="29"/>
      <c r="N12" s="29"/>
      <c r="O12" s="29"/>
      <c r="P12" s="29"/>
    </row>
    <row r="13" spans="1:16" ht="14.25" customHeight="1" x14ac:dyDescent="0.35">
      <c r="A13" s="56">
        <v>44195</v>
      </c>
      <c r="B13" s="47">
        <v>94.900002000000001</v>
      </c>
      <c r="C13" s="47">
        <v>97.449996999999996</v>
      </c>
      <c r="D13" s="47">
        <v>91</v>
      </c>
      <c r="E13" s="47">
        <v>95.150002000000001</v>
      </c>
      <c r="F13" s="47">
        <v>95.150002000000001</v>
      </c>
      <c r="G13" s="16">
        <f t="shared" si="1"/>
        <v>3.1579394665034676E-3</v>
      </c>
      <c r="H13" s="61">
        <f t="shared" si="2"/>
        <v>-4.6842060533496536E-2</v>
      </c>
      <c r="I13" s="61">
        <f t="shared" si="0"/>
        <v>1.9830177458799614</v>
      </c>
      <c r="J13" s="21"/>
      <c r="K13" s="66" t="s">
        <v>45</v>
      </c>
      <c r="L13" s="69"/>
    </row>
    <row r="14" spans="1:16" ht="14.25" customHeight="1" x14ac:dyDescent="0.35">
      <c r="A14" s="56">
        <v>44196</v>
      </c>
      <c r="B14" s="47">
        <v>94.5</v>
      </c>
      <c r="C14" s="47">
        <v>96.199996999999996</v>
      </c>
      <c r="D14" s="47">
        <v>93.25</v>
      </c>
      <c r="E14" s="47">
        <v>94.949996999999996</v>
      </c>
      <c r="F14" s="47">
        <v>94.949996999999996</v>
      </c>
      <c r="G14" s="16">
        <f t="shared" si="1"/>
        <v>-2.1042090988835408E-3</v>
      </c>
      <c r="H14" s="61">
        <f t="shared" si="2"/>
        <v>-5.2104209098883546E-2</v>
      </c>
      <c r="I14" s="61">
        <f t="shared" si="0"/>
        <v>1.9603769993684657</v>
      </c>
      <c r="J14" s="21"/>
      <c r="K14" s="71" t="s">
        <v>47</v>
      </c>
      <c r="L14" s="31"/>
    </row>
    <row r="15" spans="1:16" ht="14.25" customHeight="1" x14ac:dyDescent="0.35">
      <c r="A15" s="56">
        <v>44197</v>
      </c>
      <c r="B15" s="47">
        <v>94.949996999999996</v>
      </c>
      <c r="C15" s="47">
        <v>95.699996999999996</v>
      </c>
      <c r="D15" s="47">
        <v>94.25</v>
      </c>
      <c r="E15" s="47">
        <v>94.599997999999999</v>
      </c>
      <c r="F15" s="47">
        <v>94.599997999999999</v>
      </c>
      <c r="G15" s="16">
        <f t="shared" si="1"/>
        <v>-3.692950746534467E-3</v>
      </c>
      <c r="H15" s="61">
        <f t="shared" si="2"/>
        <v>-5.3692950746534469E-2</v>
      </c>
      <c r="I15" s="61">
        <f t="shared" si="0"/>
        <v>1.9207567966821493</v>
      </c>
      <c r="J15" s="21"/>
    </row>
    <row r="16" spans="1:16" ht="14.25" customHeight="1" x14ac:dyDescent="0.35">
      <c r="A16" s="56">
        <v>44200</v>
      </c>
      <c r="B16" s="47">
        <v>97</v>
      </c>
      <c r="C16" s="47">
        <v>97.199996999999996</v>
      </c>
      <c r="D16" s="47">
        <v>94.349997999999999</v>
      </c>
      <c r="E16" s="47">
        <v>95.25</v>
      </c>
      <c r="F16" s="47">
        <v>95.25</v>
      </c>
      <c r="G16" s="16">
        <f t="shared" si="1"/>
        <v>6.8475590906270818E-3</v>
      </c>
      <c r="H16" s="61">
        <f t="shared" si="2"/>
        <v>-4.3152440909372924E-2</v>
      </c>
      <c r="I16" s="61">
        <f t="shared" si="0"/>
        <v>1.9943376097316474</v>
      </c>
      <c r="J16" s="21"/>
    </row>
    <row r="17" spans="1:10" ht="14.25" customHeight="1" x14ac:dyDescent="0.35">
      <c r="A17" s="56">
        <v>44201</v>
      </c>
      <c r="B17" s="47">
        <v>93</v>
      </c>
      <c r="C17" s="47">
        <v>95.349997999999999</v>
      </c>
      <c r="D17" s="47">
        <v>92.900002000000001</v>
      </c>
      <c r="E17" s="47">
        <v>93.849997999999999</v>
      </c>
      <c r="F17" s="47">
        <v>93.849997999999999</v>
      </c>
      <c r="G17" s="16">
        <f t="shared" si="1"/>
        <v>-1.4807272284894783E-2</v>
      </c>
      <c r="H17" s="61">
        <f t="shared" si="2"/>
        <v>-6.4807272284894787E-2</v>
      </c>
      <c r="I17" s="61">
        <f t="shared" si="0"/>
        <v>1.8358561197809651</v>
      </c>
      <c r="J17" s="21"/>
    </row>
    <row r="18" spans="1:10" ht="14.25" customHeight="1" x14ac:dyDescent="0.35">
      <c r="A18" s="56">
        <v>44202</v>
      </c>
      <c r="B18" s="47">
        <v>94.349997999999999</v>
      </c>
      <c r="C18" s="47">
        <v>95.5</v>
      </c>
      <c r="D18" s="47">
        <v>92.5</v>
      </c>
      <c r="E18" s="47">
        <v>93.599997999999999</v>
      </c>
      <c r="F18" s="47">
        <v>93.599997999999999</v>
      </c>
      <c r="G18" s="16">
        <f t="shared" si="1"/>
        <v>-2.6673796058908003E-3</v>
      </c>
      <c r="H18" s="61">
        <f t="shared" si="2"/>
        <v>-5.2667379605890803E-2</v>
      </c>
      <c r="I18" s="61">
        <f t="shared" si="0"/>
        <v>1.8075558941472372</v>
      </c>
      <c r="J18" s="21"/>
    </row>
    <row r="19" spans="1:10" ht="14.25" customHeight="1" x14ac:dyDescent="0.35">
      <c r="A19" s="56">
        <v>44203</v>
      </c>
      <c r="B19" s="47">
        <v>94.449996999999996</v>
      </c>
      <c r="C19" s="47">
        <v>95.099997999999999</v>
      </c>
      <c r="D19" s="47">
        <v>92.050003000000004</v>
      </c>
      <c r="E19" s="47">
        <v>93.449996999999996</v>
      </c>
      <c r="F19" s="47">
        <v>93.449996999999996</v>
      </c>
      <c r="G19" s="16">
        <f t="shared" si="1"/>
        <v>-1.6038603171822498E-3</v>
      </c>
      <c r="H19" s="61">
        <f t="shared" si="2"/>
        <v>-5.1603860317182254E-2</v>
      </c>
      <c r="I19" s="61">
        <f t="shared" si="0"/>
        <v>1.7905756455660975</v>
      </c>
      <c r="J19" s="21"/>
    </row>
    <row r="20" spans="1:10" ht="14.25" customHeight="1" x14ac:dyDescent="0.35">
      <c r="A20" s="56">
        <v>44204</v>
      </c>
      <c r="B20" s="47">
        <v>94.400002000000001</v>
      </c>
      <c r="C20" s="47">
        <v>94.949996999999996</v>
      </c>
      <c r="D20" s="47">
        <v>93.5</v>
      </c>
      <c r="E20" s="47">
        <v>93.849997999999999</v>
      </c>
      <c r="F20" s="47">
        <v>93.849997999999999</v>
      </c>
      <c r="G20" s="16">
        <f t="shared" si="1"/>
        <v>4.2712399230730889E-3</v>
      </c>
      <c r="H20" s="61">
        <f t="shared" si="2"/>
        <v>-4.5728760076926916E-2</v>
      </c>
      <c r="I20" s="61">
        <f t="shared" si="0"/>
        <v>1.8358561197809651</v>
      </c>
      <c r="J20" s="21"/>
    </row>
    <row r="21" spans="1:10" ht="14.25" customHeight="1" x14ac:dyDescent="0.35">
      <c r="A21" s="56">
        <v>44207</v>
      </c>
      <c r="B21" s="47">
        <v>94.349997999999999</v>
      </c>
      <c r="C21" s="47">
        <v>94.349997999999999</v>
      </c>
      <c r="D21" s="47">
        <v>92.550003000000004</v>
      </c>
      <c r="E21" s="47">
        <v>92.900002000000001</v>
      </c>
      <c r="F21" s="47">
        <v>92.900002000000001</v>
      </c>
      <c r="G21" s="16">
        <f t="shared" si="1"/>
        <v>-1.0174074373597622E-2</v>
      </c>
      <c r="H21" s="61">
        <f t="shared" si="2"/>
        <v>-6.0174074373597626E-2</v>
      </c>
      <c r="I21" s="61">
        <f t="shared" si="0"/>
        <v>1.7283157151764088</v>
      </c>
      <c r="J21" s="21"/>
    </row>
    <row r="22" spans="1:10" ht="14.25" customHeight="1" x14ac:dyDescent="0.35">
      <c r="A22" s="56">
        <v>44208</v>
      </c>
      <c r="B22" s="47">
        <v>93.5</v>
      </c>
      <c r="C22" s="47">
        <v>95.650002000000001</v>
      </c>
      <c r="D22" s="47">
        <v>93.400002000000001</v>
      </c>
      <c r="E22" s="47">
        <v>93.75</v>
      </c>
      <c r="F22" s="47">
        <v>93.75</v>
      </c>
      <c r="G22" s="16">
        <f t="shared" si="1"/>
        <v>9.1079975022022325E-3</v>
      </c>
      <c r="H22" s="61">
        <f t="shared" si="2"/>
        <v>-4.0892002497797772E-2</v>
      </c>
      <c r="I22" s="61">
        <f t="shared" si="0"/>
        <v>1.824536255929279</v>
      </c>
      <c r="J22" s="21"/>
    </row>
    <row r="23" spans="1:10" ht="14.25" customHeight="1" x14ac:dyDescent="0.35">
      <c r="A23" s="56">
        <v>44209</v>
      </c>
      <c r="B23" s="47">
        <v>94.400002000000001</v>
      </c>
      <c r="C23" s="47">
        <v>94.75</v>
      </c>
      <c r="D23" s="47">
        <v>91.150002000000001</v>
      </c>
      <c r="E23" s="47">
        <v>92.599997999999999</v>
      </c>
      <c r="F23" s="47">
        <v>92.599997999999999</v>
      </c>
      <c r="G23" s="16">
        <f t="shared" si="1"/>
        <v>-1.2342544796658838E-2</v>
      </c>
      <c r="H23" s="61">
        <f t="shared" si="2"/>
        <v>-6.2342544796658843E-2</v>
      </c>
      <c r="I23" s="61">
        <f t="shared" si="0"/>
        <v>1.6943549916123248</v>
      </c>
      <c r="J23" s="21"/>
    </row>
    <row r="24" spans="1:10" ht="14.25" customHeight="1" x14ac:dyDescent="0.35">
      <c r="A24" s="56">
        <v>44210</v>
      </c>
      <c r="B24" s="47">
        <v>92.650002000000001</v>
      </c>
      <c r="C24" s="47">
        <v>92.949996999999996</v>
      </c>
      <c r="D24" s="47">
        <v>91</v>
      </c>
      <c r="E24" s="47">
        <v>91.25</v>
      </c>
      <c r="F24" s="47">
        <v>91.25</v>
      </c>
      <c r="G24" s="16">
        <f t="shared" si="1"/>
        <v>-1.4686127591260435E-2</v>
      </c>
      <c r="H24" s="61">
        <f t="shared" si="2"/>
        <v>-6.4686127591260439E-2</v>
      </c>
      <c r="I24" s="61">
        <f t="shared" si="0"/>
        <v>1.5415339995919985</v>
      </c>
      <c r="J24" s="21"/>
    </row>
    <row r="25" spans="1:10" ht="14.25" customHeight="1" x14ac:dyDescent="0.35">
      <c r="A25" s="56">
        <v>44211</v>
      </c>
      <c r="B25" s="47">
        <v>91.849997999999999</v>
      </c>
      <c r="C25" s="47">
        <v>91.900002000000001</v>
      </c>
      <c r="D25" s="47">
        <v>88.25</v>
      </c>
      <c r="E25" s="47">
        <v>89.550003000000004</v>
      </c>
      <c r="F25" s="47">
        <v>89.550003000000004</v>
      </c>
      <c r="G25" s="16">
        <f t="shared" si="1"/>
        <v>-1.8805830455043082E-2</v>
      </c>
      <c r="H25" s="61">
        <f t="shared" si="2"/>
        <v>-6.8805830455043085E-2</v>
      </c>
      <c r="I25" s="61">
        <f t="shared" si="0"/>
        <v>1.3490928048853559</v>
      </c>
      <c r="J25" s="21"/>
    </row>
    <row r="26" spans="1:10" ht="14.25" customHeight="1" x14ac:dyDescent="0.35">
      <c r="A26" s="56">
        <v>44214</v>
      </c>
      <c r="B26" s="47">
        <v>90.150002000000001</v>
      </c>
      <c r="C26" s="47">
        <v>90.5</v>
      </c>
      <c r="D26" s="47">
        <v>86.150002000000001</v>
      </c>
      <c r="E26" s="47">
        <v>87.25</v>
      </c>
      <c r="F26" s="47">
        <v>87.25</v>
      </c>
      <c r="G26" s="16">
        <f t="shared" si="1"/>
        <v>-2.6019600925021188E-2</v>
      </c>
      <c r="H26" s="61">
        <f t="shared" si="2"/>
        <v>-7.6019600925021191E-2</v>
      </c>
      <c r="I26" s="61">
        <f t="shared" si="0"/>
        <v>1.0887303894523497</v>
      </c>
      <c r="J26" s="21"/>
    </row>
    <row r="27" spans="1:10" ht="14.25" customHeight="1" x14ac:dyDescent="0.35">
      <c r="A27" s="56">
        <v>44215</v>
      </c>
      <c r="B27" s="47">
        <v>88.349997999999999</v>
      </c>
      <c r="C27" s="47">
        <v>91.199996999999996</v>
      </c>
      <c r="D27" s="47">
        <v>88.150002000000001</v>
      </c>
      <c r="E27" s="47">
        <v>90.199996999999996</v>
      </c>
      <c r="F27" s="47">
        <v>90.199996999999996</v>
      </c>
      <c r="G27" s="16">
        <f t="shared" si="1"/>
        <v>3.3251832726617248E-2</v>
      </c>
      <c r="H27" s="61">
        <f t="shared" si="2"/>
        <v>-1.6748167273382755E-2</v>
      </c>
      <c r="I27" s="61">
        <f t="shared" si="0"/>
        <v>1.4226727123276328</v>
      </c>
      <c r="J27" s="21"/>
    </row>
    <row r="28" spans="1:10" ht="14.25" customHeight="1" x14ac:dyDescent="0.35">
      <c r="A28" s="56">
        <v>44216</v>
      </c>
      <c r="B28" s="47">
        <v>90.25</v>
      </c>
      <c r="C28" s="47">
        <v>93.699996999999996</v>
      </c>
      <c r="D28" s="47">
        <v>89</v>
      </c>
      <c r="E28" s="47">
        <v>90.75</v>
      </c>
      <c r="F28" s="47">
        <v>90.75</v>
      </c>
      <c r="G28" s="16">
        <f t="shared" si="1"/>
        <v>6.0790793358063708E-3</v>
      </c>
      <c r="H28" s="61">
        <f t="shared" si="2"/>
        <v>-4.3920920664193633E-2</v>
      </c>
      <c r="I28" s="61">
        <f t="shared" si="0"/>
        <v>1.4849335483245425</v>
      </c>
      <c r="J28" s="21"/>
    </row>
    <row r="29" spans="1:10" ht="14.25" customHeight="1" x14ac:dyDescent="0.35">
      <c r="A29" s="56">
        <v>44217</v>
      </c>
      <c r="B29" s="47">
        <v>91.25</v>
      </c>
      <c r="C29" s="47">
        <v>93.5</v>
      </c>
      <c r="D29" s="47">
        <v>88.5</v>
      </c>
      <c r="E29" s="47">
        <v>89.150002000000001</v>
      </c>
      <c r="F29" s="47">
        <v>89.150002000000001</v>
      </c>
      <c r="G29" s="16">
        <f t="shared" si="1"/>
        <v>-1.7788106401711155E-2</v>
      </c>
      <c r="H29" s="61">
        <f t="shared" si="2"/>
        <v>-6.7788106401711151E-2</v>
      </c>
      <c r="I29" s="61">
        <f t="shared" si="0"/>
        <v>1.3038123306704881</v>
      </c>
      <c r="J29" s="21"/>
    </row>
    <row r="30" spans="1:10" ht="14.25" customHeight="1" x14ac:dyDescent="0.35">
      <c r="A30" s="56">
        <v>44218</v>
      </c>
      <c r="B30" s="47">
        <v>89.150002000000001</v>
      </c>
      <c r="C30" s="47">
        <v>90.150002000000001</v>
      </c>
      <c r="D30" s="47">
        <v>87</v>
      </c>
      <c r="E30" s="47">
        <v>87.949996999999996</v>
      </c>
      <c r="F30" s="47">
        <v>87.949996999999996</v>
      </c>
      <c r="G30" s="16">
        <f t="shared" si="1"/>
        <v>-1.3551929669972412E-2</v>
      </c>
      <c r="H30" s="61">
        <f t="shared" si="2"/>
        <v>-6.3551929669972418E-2</v>
      </c>
      <c r="I30" s="61">
        <f t="shared" si="0"/>
        <v>1.1679706816240802</v>
      </c>
      <c r="J30" s="21"/>
    </row>
    <row r="31" spans="1:10" ht="14.25" customHeight="1" x14ac:dyDescent="0.35">
      <c r="A31" s="56">
        <v>44221</v>
      </c>
      <c r="B31" s="47">
        <v>88.099997999999999</v>
      </c>
      <c r="C31" s="47">
        <v>88.849997999999999</v>
      </c>
      <c r="D31" s="47">
        <v>84.550003000000004</v>
      </c>
      <c r="E31" s="47">
        <v>85.550003000000004</v>
      </c>
      <c r="F31" s="47">
        <v>85.550003000000004</v>
      </c>
      <c r="G31" s="16">
        <f t="shared" si="1"/>
        <v>-2.7667401667862506E-2</v>
      </c>
      <c r="H31" s="61">
        <f t="shared" si="2"/>
        <v>-7.7667401667862512E-2</v>
      </c>
      <c r="I31" s="61">
        <f t="shared" si="0"/>
        <v>0.89628919474570712</v>
      </c>
      <c r="J31" s="21"/>
    </row>
    <row r="32" spans="1:10" ht="14.25" customHeight="1" x14ac:dyDescent="0.35">
      <c r="A32" s="56">
        <v>44223</v>
      </c>
      <c r="B32" s="47">
        <v>85.699996999999996</v>
      </c>
      <c r="C32" s="47">
        <v>85.699996999999996</v>
      </c>
      <c r="D32" s="47">
        <v>83.150002000000001</v>
      </c>
      <c r="E32" s="47">
        <v>84.099997999999999</v>
      </c>
      <c r="F32" s="47">
        <v>84.099997999999999</v>
      </c>
      <c r="G32" s="16">
        <f t="shared" si="1"/>
        <v>-1.7094492207724805E-2</v>
      </c>
      <c r="H32" s="61">
        <f t="shared" si="2"/>
        <v>-6.7094492207724815E-2</v>
      </c>
      <c r="I32" s="61">
        <f t="shared" si="0"/>
        <v>0.73214732006557115</v>
      </c>
      <c r="J32" s="21"/>
    </row>
    <row r="33" spans="1:10" ht="14.25" customHeight="1" x14ac:dyDescent="0.35">
      <c r="A33" s="56">
        <v>44224</v>
      </c>
      <c r="B33" s="47">
        <v>81.599997999999999</v>
      </c>
      <c r="C33" s="47">
        <v>83.800003000000004</v>
      </c>
      <c r="D33" s="47">
        <v>81</v>
      </c>
      <c r="E33" s="47">
        <v>81.900002000000001</v>
      </c>
      <c r="F33" s="47">
        <v>81.900002000000001</v>
      </c>
      <c r="G33" s="16">
        <f t="shared" si="1"/>
        <v>-2.6507527918641315E-2</v>
      </c>
      <c r="H33" s="61">
        <f t="shared" si="2"/>
        <v>-7.6507527918641322E-2</v>
      </c>
      <c r="I33" s="61">
        <f t="shared" si="0"/>
        <v>0.48310578729237463</v>
      </c>
      <c r="J33" s="21"/>
    </row>
    <row r="34" spans="1:10" ht="14.25" customHeight="1" x14ac:dyDescent="0.35">
      <c r="A34" s="56">
        <v>44225</v>
      </c>
      <c r="B34" s="47">
        <v>82.650002000000001</v>
      </c>
      <c r="C34" s="47">
        <v>84.5</v>
      </c>
      <c r="D34" s="47">
        <v>82.25</v>
      </c>
      <c r="E34" s="47">
        <v>82.800003000000004</v>
      </c>
      <c r="F34" s="47">
        <v>82.800003000000004</v>
      </c>
      <c r="G34" s="16">
        <f t="shared" si="1"/>
        <v>1.0929082344049611E-2</v>
      </c>
      <c r="H34" s="61">
        <f t="shared" si="2"/>
        <v>-3.9070917655950388E-2</v>
      </c>
      <c r="I34" s="61">
        <f t="shared" si="0"/>
        <v>0.58498671277469849</v>
      </c>
      <c r="J34" s="21"/>
    </row>
    <row r="35" spans="1:10" ht="14.25" customHeight="1" x14ac:dyDescent="0.35">
      <c r="A35" s="56">
        <v>44228</v>
      </c>
      <c r="B35" s="47">
        <v>83.300003000000004</v>
      </c>
      <c r="C35" s="47">
        <v>85.699996999999996</v>
      </c>
      <c r="D35" s="47">
        <v>83</v>
      </c>
      <c r="E35" s="47">
        <v>84.699996999999996</v>
      </c>
      <c r="F35" s="47">
        <v>84.699996999999996</v>
      </c>
      <c r="G35" s="16">
        <f t="shared" si="1"/>
        <v>2.2687468615784169E-2</v>
      </c>
      <c r="H35" s="61">
        <f t="shared" si="2"/>
        <v>-2.7312531384215834E-2</v>
      </c>
      <c r="I35" s="61">
        <f t="shared" si="0"/>
        <v>0.80006774838561567</v>
      </c>
      <c r="J35" s="21"/>
    </row>
    <row r="36" spans="1:10" ht="14.25" customHeight="1" x14ac:dyDescent="0.35">
      <c r="A36" s="56">
        <v>44229</v>
      </c>
      <c r="B36" s="47">
        <v>85.550003000000004</v>
      </c>
      <c r="C36" s="47">
        <v>87.099997999999999</v>
      </c>
      <c r="D36" s="47">
        <v>85.099997999999999</v>
      </c>
      <c r="E36" s="47">
        <v>85.400002000000001</v>
      </c>
      <c r="F36" s="47">
        <v>85.400002000000001</v>
      </c>
      <c r="G36" s="16">
        <f t="shared" si="1"/>
        <v>8.2305579748459586E-3</v>
      </c>
      <c r="H36" s="61">
        <f t="shared" si="2"/>
        <v>-4.1769442025154042E-2</v>
      </c>
      <c r="I36" s="61">
        <f t="shared" si="0"/>
        <v>0.87930894616456734</v>
      </c>
      <c r="J36" s="21"/>
    </row>
    <row r="37" spans="1:10" ht="14.25" customHeight="1" x14ac:dyDescent="0.35">
      <c r="A37" s="56">
        <v>44230</v>
      </c>
      <c r="B37" s="47">
        <v>85.199996999999996</v>
      </c>
      <c r="C37" s="47">
        <v>86.699996999999996</v>
      </c>
      <c r="D37" s="47">
        <v>84.050003000000004</v>
      </c>
      <c r="E37" s="47">
        <v>85.5</v>
      </c>
      <c r="F37" s="47">
        <v>85.5</v>
      </c>
      <c r="G37" s="16">
        <f t="shared" si="1"/>
        <v>1.1702517289869506E-3</v>
      </c>
      <c r="H37" s="61">
        <f t="shared" si="2"/>
        <v>-4.8829748271013051E-2</v>
      </c>
      <c r="I37" s="61">
        <f t="shared" si="0"/>
        <v>0.89062881001625338</v>
      </c>
      <c r="J37" s="21"/>
    </row>
    <row r="38" spans="1:10" ht="14.25" customHeight="1" x14ac:dyDescent="0.35">
      <c r="A38" s="56">
        <v>44231</v>
      </c>
      <c r="B38" s="47">
        <v>85.949996999999996</v>
      </c>
      <c r="C38" s="47">
        <v>88.199996999999996</v>
      </c>
      <c r="D38" s="47">
        <v>85.5</v>
      </c>
      <c r="E38" s="47">
        <v>86.849997999999999</v>
      </c>
      <c r="F38" s="47">
        <v>86.849997999999999</v>
      </c>
      <c r="G38" s="16">
        <f t="shared" si="1"/>
        <v>1.5666093716189568E-2</v>
      </c>
      <c r="H38" s="61">
        <f t="shared" si="2"/>
        <v>-3.4333906283810431E-2</v>
      </c>
      <c r="I38" s="61">
        <f t="shared" si="0"/>
        <v>1.0434498020365797</v>
      </c>
      <c r="J38" s="21"/>
    </row>
    <row r="39" spans="1:10" ht="14.25" customHeight="1" x14ac:dyDescent="0.35">
      <c r="A39" s="56">
        <v>44232</v>
      </c>
      <c r="B39" s="47">
        <v>89</v>
      </c>
      <c r="C39" s="47">
        <v>92</v>
      </c>
      <c r="D39" s="47">
        <v>88</v>
      </c>
      <c r="E39" s="47">
        <v>88.349997999999999</v>
      </c>
      <c r="F39" s="47">
        <v>88.349997999999999</v>
      </c>
      <c r="G39" s="16">
        <f t="shared" si="1"/>
        <v>1.7123706469562704E-2</v>
      </c>
      <c r="H39" s="61">
        <f t="shared" si="2"/>
        <v>-3.2876293530437299E-2</v>
      </c>
      <c r="I39" s="61">
        <f t="shared" si="0"/>
        <v>1.213251155838948</v>
      </c>
      <c r="J39" s="21"/>
    </row>
    <row r="40" spans="1:10" ht="14.25" customHeight="1" x14ac:dyDescent="0.35">
      <c r="A40" s="56">
        <v>44235</v>
      </c>
      <c r="B40" s="47">
        <v>88.599997999999999</v>
      </c>
      <c r="C40" s="47">
        <v>90.300003000000004</v>
      </c>
      <c r="D40" s="47">
        <v>87.800003000000004</v>
      </c>
      <c r="E40" s="47">
        <v>88.199996999999996</v>
      </c>
      <c r="F40" s="47">
        <v>88.199996999999996</v>
      </c>
      <c r="G40" s="16">
        <f t="shared" si="1"/>
        <v>-1.6992471293273245E-3</v>
      </c>
      <c r="H40" s="61">
        <f t="shared" si="2"/>
        <v>-5.169924712932733E-2</v>
      </c>
      <c r="I40" s="61">
        <f t="shared" si="0"/>
        <v>1.1962709072578084</v>
      </c>
      <c r="J40" s="21"/>
    </row>
    <row r="41" spans="1:10" ht="14.25" customHeight="1" x14ac:dyDescent="0.35">
      <c r="A41" s="56">
        <v>44236</v>
      </c>
      <c r="B41" s="47">
        <v>88.800003000000004</v>
      </c>
      <c r="C41" s="47">
        <v>88.800003000000004</v>
      </c>
      <c r="D41" s="47">
        <v>86.5</v>
      </c>
      <c r="E41" s="47">
        <v>86.800003000000004</v>
      </c>
      <c r="F41" s="47">
        <v>86.800003000000004</v>
      </c>
      <c r="G41" s="16">
        <f t="shared" si="1"/>
        <v>-1.6000272770623613E-2</v>
      </c>
      <c r="H41" s="61">
        <f t="shared" si="2"/>
        <v>-6.6000272770623619E-2</v>
      </c>
      <c r="I41" s="61">
        <f t="shared" si="0"/>
        <v>1.0377903229143473</v>
      </c>
      <c r="J41" s="21"/>
    </row>
    <row r="42" spans="1:10" ht="14.25" customHeight="1" x14ac:dyDescent="0.35">
      <c r="A42" s="56">
        <v>44237</v>
      </c>
      <c r="B42" s="47">
        <v>87.5</v>
      </c>
      <c r="C42" s="47">
        <v>90.400002000000001</v>
      </c>
      <c r="D42" s="47">
        <v>87.050003000000004</v>
      </c>
      <c r="E42" s="47">
        <v>87.900002000000001</v>
      </c>
      <c r="F42" s="47">
        <v>87.900002000000001</v>
      </c>
      <c r="G42" s="16">
        <f t="shared" si="1"/>
        <v>1.2593171215743786E-2</v>
      </c>
      <c r="H42" s="61">
        <f t="shared" si="2"/>
        <v>-3.7406828784256219E-2</v>
      </c>
      <c r="I42" s="61">
        <f t="shared" si="0"/>
        <v>1.1623112025018478</v>
      </c>
      <c r="J42" s="21"/>
    </row>
    <row r="43" spans="1:10" ht="14.25" customHeight="1" x14ac:dyDescent="0.35">
      <c r="A43" s="56">
        <v>44238</v>
      </c>
      <c r="B43" s="47">
        <v>87.300003000000004</v>
      </c>
      <c r="C43" s="47">
        <v>89.699996999999996</v>
      </c>
      <c r="D43" s="47">
        <v>87</v>
      </c>
      <c r="E43" s="47">
        <v>87.75</v>
      </c>
      <c r="F43" s="47">
        <v>87.75</v>
      </c>
      <c r="G43" s="16">
        <f t="shared" si="1"/>
        <v>-1.707965098284377E-3</v>
      </c>
      <c r="H43" s="61">
        <f t="shared" si="2"/>
        <v>-5.1707965098284382E-2</v>
      </c>
      <c r="I43" s="61">
        <f t="shared" si="0"/>
        <v>1.145330840719806</v>
      </c>
      <c r="J43" s="21"/>
    </row>
    <row r="44" spans="1:10" ht="14.25" customHeight="1" x14ac:dyDescent="0.35">
      <c r="A44" s="56">
        <v>44239</v>
      </c>
      <c r="B44" s="47">
        <v>93.800003000000004</v>
      </c>
      <c r="C44" s="47">
        <v>93.800003000000004</v>
      </c>
      <c r="D44" s="47">
        <v>89.849997999999999</v>
      </c>
      <c r="E44" s="47">
        <v>90.699996999999996</v>
      </c>
      <c r="F44" s="47">
        <v>90.699996999999996</v>
      </c>
      <c r="G44" s="16">
        <f t="shared" si="1"/>
        <v>3.306546169904017E-2</v>
      </c>
      <c r="H44" s="61">
        <f t="shared" si="2"/>
        <v>-1.6934538300959832E-2</v>
      </c>
      <c r="I44" s="61">
        <f t="shared" si="0"/>
        <v>1.4792731635950889</v>
      </c>
      <c r="J44" s="21"/>
    </row>
    <row r="45" spans="1:10" ht="14.25" customHeight="1" x14ac:dyDescent="0.35">
      <c r="A45" s="56">
        <v>44242</v>
      </c>
      <c r="B45" s="47">
        <v>91.400002000000001</v>
      </c>
      <c r="C45" s="47">
        <v>91.550003000000004</v>
      </c>
      <c r="D45" s="47">
        <v>89</v>
      </c>
      <c r="E45" s="47">
        <v>89.300003000000004</v>
      </c>
      <c r="F45" s="47">
        <v>89.300003000000004</v>
      </c>
      <c r="G45" s="16">
        <f t="shared" si="1"/>
        <v>-1.5555802567937619E-2</v>
      </c>
      <c r="H45" s="61">
        <f t="shared" si="2"/>
        <v>-6.5555802567937624E-2</v>
      </c>
      <c r="I45" s="61">
        <f t="shared" si="0"/>
        <v>1.3207925792516277</v>
      </c>
      <c r="J45" s="21"/>
    </row>
    <row r="46" spans="1:10" ht="14.25" customHeight="1" x14ac:dyDescent="0.35">
      <c r="A46" s="56">
        <v>44243</v>
      </c>
      <c r="B46" s="47">
        <v>88.949996999999996</v>
      </c>
      <c r="C46" s="47">
        <v>89.050003000000004</v>
      </c>
      <c r="D46" s="47">
        <v>87</v>
      </c>
      <c r="E46" s="47">
        <v>87.349997999999999</v>
      </c>
      <c r="F46" s="47">
        <v>87.349997999999999</v>
      </c>
      <c r="G46" s="16">
        <f t="shared" si="1"/>
        <v>-2.2078507793406216E-2</v>
      </c>
      <c r="H46" s="61">
        <f t="shared" si="2"/>
        <v>-7.2078507793406216E-2</v>
      </c>
      <c r="I46" s="61">
        <f t="shared" si="0"/>
        <v>1.1000502533040359</v>
      </c>
      <c r="J46" s="21"/>
    </row>
    <row r="47" spans="1:10" ht="14.25" customHeight="1" x14ac:dyDescent="0.35">
      <c r="A47" s="56">
        <v>44244</v>
      </c>
      <c r="B47" s="47">
        <v>87.300003000000004</v>
      </c>
      <c r="C47" s="47">
        <v>90.650002000000001</v>
      </c>
      <c r="D47" s="47">
        <v>86.099997999999999</v>
      </c>
      <c r="E47" s="47">
        <v>88.349997999999999</v>
      </c>
      <c r="F47" s="47">
        <v>88.349997999999999</v>
      </c>
      <c r="G47" s="16">
        <f t="shared" si="1"/>
        <v>1.1383162444795475E-2</v>
      </c>
      <c r="H47" s="61">
        <f t="shared" si="2"/>
        <v>-3.8616837555204529E-2</v>
      </c>
      <c r="I47" s="61">
        <f t="shared" si="0"/>
        <v>1.213251155838948</v>
      </c>
      <c r="J47" s="21"/>
    </row>
    <row r="48" spans="1:10" ht="14.25" customHeight="1" x14ac:dyDescent="0.35">
      <c r="A48" s="56">
        <v>44245</v>
      </c>
      <c r="B48" s="47">
        <v>88.550003000000004</v>
      </c>
      <c r="C48" s="47">
        <v>89.300003000000004</v>
      </c>
      <c r="D48" s="47">
        <v>87.550003000000004</v>
      </c>
      <c r="E48" s="47">
        <v>88.25</v>
      </c>
      <c r="F48" s="47">
        <v>88.25</v>
      </c>
      <c r="G48" s="16">
        <f t="shared" si="1"/>
        <v>-1.1324803150607147E-3</v>
      </c>
      <c r="H48" s="61">
        <f t="shared" si="2"/>
        <v>-5.1132480315060715E-2</v>
      </c>
      <c r="I48" s="61">
        <f t="shared" si="0"/>
        <v>1.201931291987262</v>
      </c>
      <c r="J48" s="21"/>
    </row>
    <row r="49" spans="1:10" ht="14.25" customHeight="1" x14ac:dyDescent="0.35">
      <c r="A49" s="56">
        <v>44246</v>
      </c>
      <c r="B49" s="47">
        <v>88</v>
      </c>
      <c r="C49" s="47">
        <v>88.5</v>
      </c>
      <c r="D49" s="47">
        <v>85.449996999999996</v>
      </c>
      <c r="E49" s="47">
        <v>86.25</v>
      </c>
      <c r="F49" s="47">
        <v>86.25</v>
      </c>
      <c r="G49" s="16">
        <f t="shared" si="1"/>
        <v>-2.2923639901936965E-2</v>
      </c>
      <c r="H49" s="61">
        <f t="shared" si="2"/>
        <v>-7.2923639901936968E-2</v>
      </c>
      <c r="I49" s="61">
        <f t="shared" si="0"/>
        <v>0.97552948691743757</v>
      </c>
      <c r="J49" s="21"/>
    </row>
    <row r="50" spans="1:10" ht="14.25" customHeight="1" x14ac:dyDescent="0.35">
      <c r="A50" s="56">
        <v>44249</v>
      </c>
      <c r="B50" s="47">
        <v>86.25</v>
      </c>
      <c r="C50" s="47">
        <v>86.25</v>
      </c>
      <c r="D50" s="47">
        <v>83</v>
      </c>
      <c r="E50" s="47">
        <v>83.800003000000004</v>
      </c>
      <c r="F50" s="47">
        <v>83.800003000000004</v>
      </c>
      <c r="G50" s="16">
        <f t="shared" si="1"/>
        <v>-2.8817012623909677E-2</v>
      </c>
      <c r="H50" s="61">
        <f t="shared" si="2"/>
        <v>-7.881701262390968E-2</v>
      </c>
      <c r="I50" s="61">
        <f t="shared" si="0"/>
        <v>0.69818761530961071</v>
      </c>
      <c r="J50" s="21"/>
    </row>
    <row r="51" spans="1:10" ht="14.25" customHeight="1" x14ac:dyDescent="0.35">
      <c r="A51" s="56">
        <v>44250</v>
      </c>
      <c r="B51" s="47">
        <v>84.199996999999996</v>
      </c>
      <c r="C51" s="47">
        <v>84.75</v>
      </c>
      <c r="D51" s="47">
        <v>82.550003000000004</v>
      </c>
      <c r="E51" s="47">
        <v>82.949996999999996</v>
      </c>
      <c r="F51" s="47">
        <v>82.949996999999996</v>
      </c>
      <c r="G51" s="16">
        <f t="shared" si="1"/>
        <v>-1.0195062817471914E-2</v>
      </c>
      <c r="H51" s="61">
        <f t="shared" si="2"/>
        <v>-6.0195062817471917E-2</v>
      </c>
      <c r="I51" s="61">
        <f t="shared" si="0"/>
        <v>0.60196616894951926</v>
      </c>
      <c r="J51" s="21"/>
    </row>
    <row r="52" spans="1:10" ht="14.25" customHeight="1" x14ac:dyDescent="0.35">
      <c r="A52" s="56">
        <v>44251</v>
      </c>
      <c r="B52" s="47">
        <v>83.5</v>
      </c>
      <c r="C52" s="47">
        <v>85.150002000000001</v>
      </c>
      <c r="D52" s="47">
        <v>83.050003000000004</v>
      </c>
      <c r="E52" s="47">
        <v>83.75</v>
      </c>
      <c r="F52" s="47">
        <v>83.75</v>
      </c>
      <c r="G52" s="16">
        <f t="shared" si="1"/>
        <v>9.5981902350883511E-3</v>
      </c>
      <c r="H52" s="61">
        <f t="shared" si="2"/>
        <v>-4.0401809764911652E-2</v>
      </c>
      <c r="I52" s="61">
        <f t="shared" si="0"/>
        <v>0.69252723058015708</v>
      </c>
      <c r="J52" s="21"/>
    </row>
    <row r="53" spans="1:10" ht="14.25" customHeight="1" x14ac:dyDescent="0.35">
      <c r="A53" s="56">
        <v>44252</v>
      </c>
      <c r="B53" s="47">
        <v>84</v>
      </c>
      <c r="C53" s="47">
        <v>86.699996999999996</v>
      </c>
      <c r="D53" s="47">
        <v>84</v>
      </c>
      <c r="E53" s="47">
        <v>84.949996999999996</v>
      </c>
      <c r="F53" s="47">
        <v>84.949996999999996</v>
      </c>
      <c r="G53" s="16">
        <f t="shared" si="1"/>
        <v>1.4226642097873478E-2</v>
      </c>
      <c r="H53" s="61">
        <f t="shared" si="2"/>
        <v>-3.5773357902126525E-2</v>
      </c>
      <c r="I53" s="61">
        <f t="shared" si="0"/>
        <v>0.8283679740193437</v>
      </c>
      <c r="J53" s="21"/>
    </row>
    <row r="54" spans="1:10" ht="14.25" customHeight="1" x14ac:dyDescent="0.35">
      <c r="A54" s="56">
        <v>44253</v>
      </c>
      <c r="B54" s="47">
        <v>83.699996999999996</v>
      </c>
      <c r="C54" s="47">
        <v>84.75</v>
      </c>
      <c r="D54" s="47">
        <v>82.5</v>
      </c>
      <c r="E54" s="47">
        <v>82.650002000000001</v>
      </c>
      <c r="F54" s="47">
        <v>82.650002000000001</v>
      </c>
      <c r="G54" s="16">
        <f t="shared" si="1"/>
        <v>-2.7447964337589292E-2</v>
      </c>
      <c r="H54" s="61">
        <f t="shared" si="2"/>
        <v>-7.7447964337589298E-2</v>
      </c>
      <c r="I54" s="61">
        <f t="shared" si="0"/>
        <v>0.56800646419355882</v>
      </c>
      <c r="J54" s="21"/>
    </row>
    <row r="55" spans="1:10" ht="14.25" customHeight="1" x14ac:dyDescent="0.35">
      <c r="A55" s="56">
        <v>44256</v>
      </c>
      <c r="B55" s="47">
        <v>83.699996999999996</v>
      </c>
      <c r="C55" s="47">
        <v>84.949996999999996</v>
      </c>
      <c r="D55" s="47">
        <v>82.800003000000004</v>
      </c>
      <c r="E55" s="47">
        <v>83.25</v>
      </c>
      <c r="F55" s="47">
        <v>83.25</v>
      </c>
      <c r="G55" s="16">
        <f t="shared" si="1"/>
        <v>7.2332803950932948E-3</v>
      </c>
      <c r="H55" s="61">
        <f t="shared" si="2"/>
        <v>-4.276671960490671E-2</v>
      </c>
      <c r="I55" s="61">
        <f t="shared" si="0"/>
        <v>0.63592677931270103</v>
      </c>
      <c r="J55" s="21"/>
    </row>
    <row r="56" spans="1:10" ht="14.25" customHeight="1" x14ac:dyDescent="0.35">
      <c r="A56" s="56">
        <v>44257</v>
      </c>
      <c r="B56" s="47">
        <v>83.5</v>
      </c>
      <c r="C56" s="47">
        <v>84.900002000000001</v>
      </c>
      <c r="D56" s="47">
        <v>83.199996999999996</v>
      </c>
      <c r="E56" s="47">
        <v>83.849997999999999</v>
      </c>
      <c r="F56" s="47">
        <v>83.849997999999999</v>
      </c>
      <c r="G56" s="16">
        <f t="shared" si="1"/>
        <v>7.1813355565475577E-3</v>
      </c>
      <c r="H56" s="61">
        <f t="shared" si="2"/>
        <v>-4.2818664443452448E-2</v>
      </c>
      <c r="I56" s="61">
        <f t="shared" si="0"/>
        <v>0.70384709443184312</v>
      </c>
      <c r="J56" s="21"/>
    </row>
    <row r="57" spans="1:10" ht="14.25" customHeight="1" x14ac:dyDescent="0.35">
      <c r="A57" s="56">
        <v>44258</v>
      </c>
      <c r="B57" s="47">
        <v>84.900002000000001</v>
      </c>
      <c r="C57" s="47">
        <v>89.800003000000004</v>
      </c>
      <c r="D57" s="47">
        <v>83.599997999999999</v>
      </c>
      <c r="E57" s="47">
        <v>88.849997999999999</v>
      </c>
      <c r="F57" s="47">
        <v>88.849997999999999</v>
      </c>
      <c r="G57" s="16">
        <f t="shared" si="1"/>
        <v>5.7920067673711335E-2</v>
      </c>
      <c r="H57" s="61">
        <f t="shared" si="2"/>
        <v>7.9200676737113326E-3</v>
      </c>
      <c r="I57" s="61">
        <f t="shared" si="0"/>
        <v>1.2698516071064041</v>
      </c>
      <c r="J57" s="21"/>
    </row>
    <row r="58" spans="1:10" ht="14.25" customHeight="1" x14ac:dyDescent="0.35">
      <c r="A58" s="56">
        <v>44259</v>
      </c>
      <c r="B58" s="47">
        <v>86.5</v>
      </c>
      <c r="C58" s="47">
        <v>90.599997999999999</v>
      </c>
      <c r="D58" s="47">
        <v>86</v>
      </c>
      <c r="E58" s="47">
        <v>87.550003000000004</v>
      </c>
      <c r="F58" s="47">
        <v>87.550003000000004</v>
      </c>
      <c r="G58" s="16">
        <f t="shared" si="1"/>
        <v>-1.4739439092818031E-2</v>
      </c>
      <c r="H58" s="61">
        <f t="shared" si="2"/>
        <v>-6.4739439092818041E-2</v>
      </c>
      <c r="I58" s="61">
        <f t="shared" si="0"/>
        <v>1.1226909998155314</v>
      </c>
      <c r="J58" s="21"/>
    </row>
    <row r="59" spans="1:10" ht="14.25" customHeight="1" x14ac:dyDescent="0.35">
      <c r="A59" s="56">
        <v>44260</v>
      </c>
      <c r="B59" s="47">
        <v>87.5</v>
      </c>
      <c r="C59" s="47">
        <v>87.949996999999996</v>
      </c>
      <c r="D59" s="47">
        <v>84.300003000000004</v>
      </c>
      <c r="E59" s="47">
        <v>84.949996999999996</v>
      </c>
      <c r="F59" s="47">
        <v>84.949996999999996</v>
      </c>
      <c r="G59" s="16">
        <f t="shared" si="1"/>
        <v>-3.0147280194944743E-2</v>
      </c>
      <c r="H59" s="61">
        <f t="shared" si="2"/>
        <v>-8.0147280194944742E-2</v>
      </c>
      <c r="I59" s="61">
        <f t="shared" si="0"/>
        <v>0.8283679740193437</v>
      </c>
      <c r="J59" s="21"/>
    </row>
    <row r="60" spans="1:10" ht="14.25" customHeight="1" x14ac:dyDescent="0.35">
      <c r="A60" s="56">
        <v>44263</v>
      </c>
      <c r="B60" s="47">
        <v>84.849997999999999</v>
      </c>
      <c r="C60" s="47">
        <v>86.349997999999999</v>
      </c>
      <c r="D60" s="47">
        <v>83.599997999999999</v>
      </c>
      <c r="E60" s="47">
        <v>84.599997999999999</v>
      </c>
      <c r="F60" s="47">
        <v>84.599997999999999</v>
      </c>
      <c r="G60" s="16">
        <f t="shared" si="1"/>
        <v>-4.1285698315338274E-3</v>
      </c>
      <c r="H60" s="61">
        <f t="shared" si="2"/>
        <v>-5.4128569831533829E-2</v>
      </c>
      <c r="I60" s="61">
        <f t="shared" si="0"/>
        <v>0.78874777133302731</v>
      </c>
      <c r="J60" s="21"/>
    </row>
    <row r="61" spans="1:10" ht="14.25" customHeight="1" x14ac:dyDescent="0.35">
      <c r="A61" s="56">
        <v>44264</v>
      </c>
      <c r="B61" s="47">
        <v>84.599997999999999</v>
      </c>
      <c r="C61" s="47">
        <v>85.400002000000001</v>
      </c>
      <c r="D61" s="47">
        <v>82.800003000000004</v>
      </c>
      <c r="E61" s="47">
        <v>83.5</v>
      </c>
      <c r="F61" s="47">
        <v>83.5</v>
      </c>
      <c r="G61" s="16">
        <f t="shared" si="1"/>
        <v>-1.3087611114705563E-2</v>
      </c>
      <c r="H61" s="61">
        <f t="shared" si="2"/>
        <v>-6.3087611114705566E-2</v>
      </c>
      <c r="I61" s="61">
        <f t="shared" si="0"/>
        <v>0.66422700494642906</v>
      </c>
      <c r="J61" s="21"/>
    </row>
    <row r="62" spans="1:10" ht="14.25" customHeight="1" x14ac:dyDescent="0.35">
      <c r="A62" s="56">
        <v>44265</v>
      </c>
      <c r="B62" s="47">
        <v>85.25</v>
      </c>
      <c r="C62" s="47">
        <v>85.900002000000001</v>
      </c>
      <c r="D62" s="47">
        <v>82.699996999999996</v>
      </c>
      <c r="E62" s="47">
        <v>83.099997999999999</v>
      </c>
      <c r="F62" s="47">
        <v>83.099997999999999</v>
      </c>
      <c r="G62" s="16">
        <f t="shared" si="1"/>
        <v>-4.8019540627962263E-3</v>
      </c>
      <c r="H62" s="61">
        <f t="shared" si="2"/>
        <v>-5.4801954062796226E-2</v>
      </c>
      <c r="I62" s="61">
        <f t="shared" si="0"/>
        <v>0.61894641753065904</v>
      </c>
      <c r="J62" s="21"/>
    </row>
    <row r="63" spans="1:10" ht="14.25" customHeight="1" x14ac:dyDescent="0.35">
      <c r="A63" s="56">
        <v>44267</v>
      </c>
      <c r="B63" s="47">
        <v>83.949996999999996</v>
      </c>
      <c r="C63" s="47">
        <v>84.199996999999996</v>
      </c>
      <c r="D63" s="47">
        <v>82</v>
      </c>
      <c r="E63" s="47">
        <v>82.550003000000004</v>
      </c>
      <c r="F63" s="47">
        <v>82.550003000000004</v>
      </c>
      <c r="G63" s="16">
        <f t="shared" si="1"/>
        <v>-6.640471086265959E-3</v>
      </c>
      <c r="H63" s="61">
        <f t="shared" si="2"/>
        <v>-5.6640471086265964E-2</v>
      </c>
      <c r="I63" s="61">
        <f t="shared" si="0"/>
        <v>0.55668648714097047</v>
      </c>
      <c r="J63" s="21"/>
    </row>
    <row r="64" spans="1:10" ht="14.25" customHeight="1" x14ac:dyDescent="0.35">
      <c r="A64" s="56">
        <v>44270</v>
      </c>
      <c r="B64" s="47">
        <v>83.25</v>
      </c>
      <c r="C64" s="47">
        <v>83.25</v>
      </c>
      <c r="D64" s="47">
        <v>79.650002000000001</v>
      </c>
      <c r="E64" s="47">
        <v>80.75</v>
      </c>
      <c r="F64" s="47">
        <v>80.75</v>
      </c>
      <c r="G64" s="16">
        <f t="shared" si="1"/>
        <v>-2.2046244604981658E-2</v>
      </c>
      <c r="H64" s="61">
        <f t="shared" si="2"/>
        <v>-7.2046244604981657E-2</v>
      </c>
      <c r="I64" s="61">
        <f t="shared" si="0"/>
        <v>0.35292452297542048</v>
      </c>
      <c r="J64" s="21"/>
    </row>
    <row r="65" spans="1:10" ht="14.25" customHeight="1" x14ac:dyDescent="0.35">
      <c r="A65" s="56">
        <v>44271</v>
      </c>
      <c r="B65" s="47">
        <v>80.599997999999999</v>
      </c>
      <c r="C65" s="47">
        <v>80.599997999999999</v>
      </c>
      <c r="D65" s="47">
        <v>78.699996999999996</v>
      </c>
      <c r="E65" s="47">
        <v>79.150002000000001</v>
      </c>
      <c r="F65" s="47">
        <v>79.150002000000001</v>
      </c>
      <c r="G65" s="16">
        <f t="shared" si="1"/>
        <v>-2.0013150507267478E-2</v>
      </c>
      <c r="H65" s="61">
        <f t="shared" si="2"/>
        <v>-7.0013150507267474E-2</v>
      </c>
      <c r="I65" s="61">
        <f t="shared" si="0"/>
        <v>0.17180330532136609</v>
      </c>
      <c r="J65" s="21"/>
    </row>
    <row r="66" spans="1:10" ht="14.25" customHeight="1" x14ac:dyDescent="0.35">
      <c r="A66" s="56">
        <v>44272</v>
      </c>
      <c r="B66" s="47">
        <v>78.300003000000004</v>
      </c>
      <c r="C66" s="47">
        <v>81.800003000000004</v>
      </c>
      <c r="D66" s="47">
        <v>77.050003000000004</v>
      </c>
      <c r="E66" s="47">
        <v>77.900002000000001</v>
      </c>
      <c r="F66" s="47">
        <v>77.900002000000001</v>
      </c>
      <c r="G66" s="16">
        <f t="shared" si="1"/>
        <v>-1.5918833044855189E-2</v>
      </c>
      <c r="H66" s="61">
        <f t="shared" si="2"/>
        <v>-6.5918833044855185E-2</v>
      </c>
      <c r="I66" s="61">
        <f t="shared" ref="I66:I129" si="3">(E66-$L$5)/SQRT($L$7)</f>
        <v>3.0302177152725828E-2</v>
      </c>
      <c r="J66" s="21"/>
    </row>
    <row r="67" spans="1:10" ht="14.25" customHeight="1" x14ac:dyDescent="0.35">
      <c r="A67" s="56">
        <v>44273</v>
      </c>
      <c r="B67" s="47">
        <v>77.800003000000004</v>
      </c>
      <c r="C67" s="47">
        <v>79</v>
      </c>
      <c r="D67" s="47">
        <v>74.599997999999999</v>
      </c>
      <c r="E67" s="47">
        <v>75.349997999999999</v>
      </c>
      <c r="F67" s="47">
        <v>75.349997999999999</v>
      </c>
      <c r="G67" s="16">
        <f t="shared" si="1"/>
        <v>-3.3282080020939374E-2</v>
      </c>
      <c r="H67" s="61">
        <f t="shared" si="2"/>
        <v>-8.328208002093937E-2</v>
      </c>
      <c r="I67" s="61">
        <f t="shared" si="3"/>
        <v>-0.25836057711491056</v>
      </c>
      <c r="J67" s="21"/>
    </row>
    <row r="68" spans="1:10" ht="14.25" customHeight="1" x14ac:dyDescent="0.35">
      <c r="A68" s="56">
        <v>44274</v>
      </c>
      <c r="B68" s="47">
        <v>73</v>
      </c>
      <c r="C68" s="47">
        <v>74.300003000000004</v>
      </c>
      <c r="D68" s="47">
        <v>69.25</v>
      </c>
      <c r="E68" s="47">
        <v>71.800003000000004</v>
      </c>
      <c r="F68" s="47">
        <v>71.800003000000004</v>
      </c>
      <c r="G68" s="16">
        <f t="shared" ref="G68:G131" si="4">LN(E68/E67)</f>
        <v>-4.825938069279636E-2</v>
      </c>
      <c r="H68" s="61">
        <f t="shared" ref="H68:H131" si="5">G68-0.05</f>
        <v>-9.8259380692796355E-2</v>
      </c>
      <c r="I68" s="61">
        <f t="shared" si="3"/>
        <v>-0.66022321510933568</v>
      </c>
      <c r="J68" s="21"/>
    </row>
    <row r="69" spans="1:10" ht="14.25" customHeight="1" x14ac:dyDescent="0.35">
      <c r="A69" s="56">
        <v>44277</v>
      </c>
      <c r="B69" s="47">
        <v>72.949996999999996</v>
      </c>
      <c r="C69" s="47">
        <v>77</v>
      </c>
      <c r="D69" s="47">
        <v>71.849997999999999</v>
      </c>
      <c r="E69" s="47">
        <v>76.400002000000001</v>
      </c>
      <c r="F69" s="47">
        <v>76.400002000000001</v>
      </c>
      <c r="G69" s="16">
        <f t="shared" si="4"/>
        <v>6.2098204513577511E-2</v>
      </c>
      <c r="H69" s="61">
        <f t="shared" si="5"/>
        <v>1.2098204513577508E-2</v>
      </c>
      <c r="I69" s="61">
        <f t="shared" si="3"/>
        <v>-0.13949917664964248</v>
      </c>
      <c r="J69" s="21"/>
    </row>
    <row r="70" spans="1:10" ht="14.25" customHeight="1" x14ac:dyDescent="0.35">
      <c r="A70" s="56">
        <v>44278</v>
      </c>
      <c r="B70" s="47">
        <v>77</v>
      </c>
      <c r="C70" s="47">
        <v>77.900002000000001</v>
      </c>
      <c r="D70" s="47">
        <v>74.550003000000004</v>
      </c>
      <c r="E70" s="47">
        <v>74.75</v>
      </c>
      <c r="F70" s="47">
        <v>74.75</v>
      </c>
      <c r="G70" s="16">
        <f t="shared" si="4"/>
        <v>-2.1833510079689165E-2</v>
      </c>
      <c r="H70" s="61">
        <f t="shared" si="5"/>
        <v>-7.1833510079689161E-2</v>
      </c>
      <c r="I70" s="61">
        <f t="shared" si="3"/>
        <v>-0.32628089223405277</v>
      </c>
      <c r="J70" s="21"/>
    </row>
    <row r="71" spans="1:10" ht="14.25" customHeight="1" x14ac:dyDescent="0.35">
      <c r="A71" s="56">
        <v>44279</v>
      </c>
      <c r="B71" s="47">
        <v>72.349997999999999</v>
      </c>
      <c r="C71" s="47">
        <v>73.949996999999996</v>
      </c>
      <c r="D71" s="47">
        <v>71.599997999999999</v>
      </c>
      <c r="E71" s="47">
        <v>71.849997999999999</v>
      </c>
      <c r="F71" s="47">
        <v>71.849997999999999</v>
      </c>
      <c r="G71" s="16">
        <f t="shared" si="4"/>
        <v>-3.9568627581531179E-2</v>
      </c>
      <c r="H71" s="61">
        <f t="shared" si="5"/>
        <v>-8.9568627581531182E-2</v>
      </c>
      <c r="I71" s="61">
        <f t="shared" si="3"/>
        <v>-0.65456373598710327</v>
      </c>
      <c r="J71" s="21"/>
    </row>
    <row r="72" spans="1:10" ht="14.25" customHeight="1" x14ac:dyDescent="0.35">
      <c r="A72" s="56">
        <v>44280</v>
      </c>
      <c r="B72" s="47">
        <v>72.099997999999999</v>
      </c>
      <c r="C72" s="47">
        <v>72.550003000000004</v>
      </c>
      <c r="D72" s="47">
        <v>68.349997999999999</v>
      </c>
      <c r="E72" s="47">
        <v>68.75</v>
      </c>
      <c r="F72" s="47">
        <v>68.75</v>
      </c>
      <c r="G72" s="16">
        <f t="shared" si="4"/>
        <v>-4.4103848142583932E-2</v>
      </c>
      <c r="H72" s="61">
        <f t="shared" si="5"/>
        <v>-9.4103848142583935E-2</v>
      </c>
      <c r="I72" s="61">
        <f t="shared" si="3"/>
        <v>-1.0054863074435261</v>
      </c>
      <c r="J72" s="21"/>
    </row>
    <row r="73" spans="1:10" ht="14.25" customHeight="1" x14ac:dyDescent="0.35">
      <c r="A73" s="56">
        <v>44281</v>
      </c>
      <c r="B73" s="47">
        <v>69</v>
      </c>
      <c r="C73" s="47">
        <v>70.75</v>
      </c>
      <c r="D73" s="47">
        <v>68.900002000000001</v>
      </c>
      <c r="E73" s="47">
        <v>69.25</v>
      </c>
      <c r="F73" s="47">
        <v>69.25</v>
      </c>
      <c r="G73" s="16">
        <f t="shared" si="4"/>
        <v>7.2464085207672533E-3</v>
      </c>
      <c r="H73" s="61">
        <f t="shared" si="5"/>
        <v>-4.2753591479232751E-2</v>
      </c>
      <c r="I73" s="61">
        <f t="shared" si="3"/>
        <v>-0.94888585617606991</v>
      </c>
      <c r="J73" s="21"/>
    </row>
    <row r="74" spans="1:10" ht="14.25" customHeight="1" x14ac:dyDescent="0.35">
      <c r="A74" s="56">
        <v>44285</v>
      </c>
      <c r="B74" s="47">
        <v>69.599997999999999</v>
      </c>
      <c r="C74" s="47">
        <v>70.099997999999999</v>
      </c>
      <c r="D74" s="47">
        <v>68</v>
      </c>
      <c r="E74" s="47">
        <v>68.349997999999999</v>
      </c>
      <c r="F74" s="47">
        <v>68.349997999999999</v>
      </c>
      <c r="G74" s="16">
        <f t="shared" si="4"/>
        <v>-1.3081611158645571E-2</v>
      </c>
      <c r="H74" s="61">
        <f t="shared" si="5"/>
        <v>-6.3081611158645579E-2</v>
      </c>
      <c r="I74" s="61">
        <f t="shared" si="3"/>
        <v>-1.0507668948592961</v>
      </c>
      <c r="J74" s="21"/>
    </row>
    <row r="75" spans="1:10" ht="14.25" customHeight="1" x14ac:dyDescent="0.35">
      <c r="A75" s="56">
        <v>44286</v>
      </c>
      <c r="B75" s="47">
        <v>68.800003000000004</v>
      </c>
      <c r="C75" s="47">
        <v>71.199996999999996</v>
      </c>
      <c r="D75" s="47">
        <v>68.599997999999999</v>
      </c>
      <c r="E75" s="47">
        <v>69.300003000000004</v>
      </c>
      <c r="F75" s="47">
        <v>69.300003000000004</v>
      </c>
      <c r="G75" s="16">
        <f t="shared" si="4"/>
        <v>1.3803415577097621E-2</v>
      </c>
      <c r="H75" s="61">
        <f t="shared" si="5"/>
        <v>-3.6196584422902384E-2</v>
      </c>
      <c r="I75" s="61">
        <f t="shared" si="3"/>
        <v>-0.94322547144661628</v>
      </c>
      <c r="J75" s="21"/>
    </row>
    <row r="76" spans="1:10" ht="14.25" customHeight="1" x14ac:dyDescent="0.35">
      <c r="A76" s="56">
        <v>44287</v>
      </c>
      <c r="B76" s="47">
        <v>70.199996999999996</v>
      </c>
      <c r="C76" s="47">
        <v>72.599997999999999</v>
      </c>
      <c r="D76" s="47">
        <v>69.699996999999996</v>
      </c>
      <c r="E76" s="47">
        <v>72.150002000000001</v>
      </c>
      <c r="F76" s="47">
        <v>72.150002000000001</v>
      </c>
      <c r="G76" s="16">
        <f t="shared" si="4"/>
        <v>4.0302363454007312E-2</v>
      </c>
      <c r="H76" s="61">
        <f t="shared" si="5"/>
        <v>-9.6976365459926911E-3</v>
      </c>
      <c r="I76" s="61">
        <f t="shared" si="3"/>
        <v>-0.6206030124230193</v>
      </c>
      <c r="J76" s="21"/>
    </row>
    <row r="77" spans="1:10" ht="14.25" customHeight="1" x14ac:dyDescent="0.35">
      <c r="A77" s="56">
        <v>44291</v>
      </c>
      <c r="B77" s="47">
        <v>71</v>
      </c>
      <c r="C77" s="47">
        <v>71.199996999999996</v>
      </c>
      <c r="D77" s="47">
        <v>68</v>
      </c>
      <c r="E77" s="47">
        <v>68.75</v>
      </c>
      <c r="F77" s="47">
        <v>68.75</v>
      </c>
      <c r="G77" s="16">
        <f t="shared" si="4"/>
        <v>-4.8270576393226565E-2</v>
      </c>
      <c r="H77" s="61">
        <f t="shared" si="5"/>
        <v>-9.8270576393226561E-2</v>
      </c>
      <c r="I77" s="61">
        <f t="shared" si="3"/>
        <v>-1.0054863074435261</v>
      </c>
      <c r="J77" s="21"/>
    </row>
    <row r="78" spans="1:10" ht="14.25" customHeight="1" x14ac:dyDescent="0.35">
      <c r="A78" s="56">
        <v>44292</v>
      </c>
      <c r="B78" s="47">
        <v>68.75</v>
      </c>
      <c r="C78" s="47">
        <v>69.800003000000004</v>
      </c>
      <c r="D78" s="47">
        <v>68.099997999999999</v>
      </c>
      <c r="E78" s="47">
        <v>69.400002000000001</v>
      </c>
      <c r="F78" s="47">
        <v>69.400002000000001</v>
      </c>
      <c r="G78" s="16">
        <f t="shared" si="4"/>
        <v>9.4101597845216052E-3</v>
      </c>
      <c r="H78" s="61">
        <f t="shared" si="5"/>
        <v>-4.0589840215478401E-2</v>
      </c>
      <c r="I78" s="61">
        <f t="shared" si="3"/>
        <v>-0.93190549439402792</v>
      </c>
      <c r="J78" s="21"/>
    </row>
    <row r="79" spans="1:10" ht="14.25" customHeight="1" x14ac:dyDescent="0.35">
      <c r="A79" s="56">
        <v>44293</v>
      </c>
      <c r="B79" s="47">
        <v>69</v>
      </c>
      <c r="C79" s="47">
        <v>72.400002000000001</v>
      </c>
      <c r="D79" s="47">
        <v>68.75</v>
      </c>
      <c r="E79" s="47">
        <v>71.849997999999999</v>
      </c>
      <c r="F79" s="47">
        <v>71.849997999999999</v>
      </c>
      <c r="G79" s="16">
        <f t="shared" si="4"/>
        <v>3.469368835806233E-2</v>
      </c>
      <c r="H79" s="61">
        <f t="shared" si="5"/>
        <v>-1.5306311641937673E-2</v>
      </c>
      <c r="I79" s="61">
        <f t="shared" si="3"/>
        <v>-0.65456373598710327</v>
      </c>
      <c r="J79" s="21"/>
    </row>
    <row r="80" spans="1:10" ht="14.25" customHeight="1" x14ac:dyDescent="0.35">
      <c r="A80" s="56">
        <v>44294</v>
      </c>
      <c r="B80" s="47">
        <v>71.849997999999999</v>
      </c>
      <c r="C80" s="47">
        <v>72.199996999999996</v>
      </c>
      <c r="D80" s="47">
        <v>70.5</v>
      </c>
      <c r="E80" s="47">
        <v>71.449996999999996</v>
      </c>
      <c r="F80" s="47">
        <v>71.449996999999996</v>
      </c>
      <c r="G80" s="16">
        <f t="shared" si="4"/>
        <v>-5.5827223007928273E-3</v>
      </c>
      <c r="H80" s="61">
        <f t="shared" si="5"/>
        <v>-5.5582722300792829E-2</v>
      </c>
      <c r="I80" s="61">
        <f t="shared" si="3"/>
        <v>-0.69984421020197107</v>
      </c>
      <c r="J80" s="21"/>
    </row>
    <row r="81" spans="1:10" ht="14.25" customHeight="1" x14ac:dyDescent="0.35">
      <c r="A81" s="56">
        <v>44295</v>
      </c>
      <c r="B81" s="47">
        <v>70.650002000000001</v>
      </c>
      <c r="C81" s="47">
        <v>71.449996999999996</v>
      </c>
      <c r="D81" s="47">
        <v>70.150002000000001</v>
      </c>
      <c r="E81" s="47">
        <v>71.050003000000004</v>
      </c>
      <c r="F81" s="47">
        <v>71.050003000000004</v>
      </c>
      <c r="G81" s="16">
        <f t="shared" si="4"/>
        <v>-5.6139656215768718E-3</v>
      </c>
      <c r="H81" s="61">
        <f t="shared" si="5"/>
        <v>-5.5613965621576875E-2</v>
      </c>
      <c r="I81" s="61">
        <f t="shared" si="3"/>
        <v>-0.74512389201051987</v>
      </c>
      <c r="J81" s="21"/>
    </row>
    <row r="82" spans="1:10" ht="14.25" customHeight="1" x14ac:dyDescent="0.35">
      <c r="A82" s="56">
        <v>44298</v>
      </c>
      <c r="B82" s="47">
        <v>68</v>
      </c>
      <c r="C82" s="47">
        <v>69</v>
      </c>
      <c r="D82" s="47">
        <v>65.199996999999996</v>
      </c>
      <c r="E82" s="47">
        <v>66.349997999999999</v>
      </c>
      <c r="F82" s="47">
        <v>66.349997999999999</v>
      </c>
      <c r="G82" s="16">
        <f t="shared" si="4"/>
        <v>-6.8440166131858868E-2</v>
      </c>
      <c r="H82" s="61">
        <f t="shared" si="5"/>
        <v>-0.11844016613185887</v>
      </c>
      <c r="I82" s="61">
        <f t="shared" si="3"/>
        <v>-1.2771686999291203</v>
      </c>
      <c r="J82" s="21"/>
    </row>
    <row r="83" spans="1:10" ht="14.25" customHeight="1" x14ac:dyDescent="0.35">
      <c r="A83" s="56">
        <v>44299</v>
      </c>
      <c r="B83" s="47">
        <v>65.199996999999996</v>
      </c>
      <c r="C83" s="47">
        <v>70.449996999999996</v>
      </c>
      <c r="D83" s="47">
        <v>65.199996999999996</v>
      </c>
      <c r="E83" s="47">
        <v>68.199996999999996</v>
      </c>
      <c r="F83" s="47">
        <v>68.199996999999996</v>
      </c>
      <c r="G83" s="16">
        <f t="shared" si="4"/>
        <v>2.7500790226109687E-2</v>
      </c>
      <c r="H83" s="61">
        <f t="shared" si="5"/>
        <v>-2.2499209773890316E-2</v>
      </c>
      <c r="I83" s="61">
        <f t="shared" si="3"/>
        <v>-1.0677471434404358</v>
      </c>
      <c r="J83" s="21"/>
    </row>
    <row r="84" spans="1:10" ht="14.25" customHeight="1" x14ac:dyDescent="0.35">
      <c r="A84" s="56">
        <v>44301</v>
      </c>
      <c r="B84" s="47">
        <v>68</v>
      </c>
      <c r="C84" s="47">
        <v>68.25</v>
      </c>
      <c r="D84" s="47">
        <v>65.5</v>
      </c>
      <c r="E84" s="47">
        <v>66.75</v>
      </c>
      <c r="F84" s="47">
        <v>66.75</v>
      </c>
      <c r="G84" s="16">
        <f t="shared" si="4"/>
        <v>-2.1490223580786689E-2</v>
      </c>
      <c r="H84" s="61">
        <f t="shared" si="5"/>
        <v>-7.1490223580786688E-2</v>
      </c>
      <c r="I84" s="61">
        <f t="shared" si="3"/>
        <v>-1.2318881125133503</v>
      </c>
      <c r="J84" s="21"/>
    </row>
    <row r="85" spans="1:10" ht="14.25" customHeight="1" x14ac:dyDescent="0.35">
      <c r="A85" s="56">
        <v>44302</v>
      </c>
      <c r="B85" s="47">
        <v>67.400002000000001</v>
      </c>
      <c r="C85" s="47">
        <v>68.199996999999996</v>
      </c>
      <c r="D85" s="47">
        <v>65.699996999999996</v>
      </c>
      <c r="E85" s="47">
        <v>65.900002000000001</v>
      </c>
      <c r="F85" s="47">
        <v>65.900002000000001</v>
      </c>
      <c r="G85" s="16">
        <f t="shared" si="4"/>
        <v>-1.2815825422884161E-2</v>
      </c>
      <c r="H85" s="61">
        <f t="shared" si="5"/>
        <v>-6.2815825422884164E-2</v>
      </c>
      <c r="I85" s="61">
        <f t="shared" si="3"/>
        <v>-1.3281086532662205</v>
      </c>
      <c r="J85" s="21"/>
    </row>
    <row r="86" spans="1:10" ht="14.25" customHeight="1" x14ac:dyDescent="0.35">
      <c r="A86" s="56">
        <v>44305</v>
      </c>
      <c r="B86" s="47">
        <v>63</v>
      </c>
      <c r="C86" s="47">
        <v>63</v>
      </c>
      <c r="D86" s="47">
        <v>61.049999</v>
      </c>
      <c r="E86" s="47">
        <v>61.299999</v>
      </c>
      <c r="F86" s="47">
        <v>61.299999</v>
      </c>
      <c r="G86" s="16">
        <f t="shared" si="4"/>
        <v>-7.2358645228522853E-2</v>
      </c>
      <c r="H86" s="61">
        <f t="shared" si="5"/>
        <v>-0.12235864522852286</v>
      </c>
      <c r="I86" s="61">
        <f t="shared" si="3"/>
        <v>-1.8488331445295245</v>
      </c>
      <c r="J86" s="21"/>
    </row>
    <row r="87" spans="1:10" ht="14.25" customHeight="1" x14ac:dyDescent="0.35">
      <c r="A87" s="56">
        <v>44306</v>
      </c>
      <c r="B87" s="47">
        <v>62.25</v>
      </c>
      <c r="C87" s="47">
        <v>63.400002000000001</v>
      </c>
      <c r="D87" s="47">
        <v>60.549999</v>
      </c>
      <c r="E87" s="47">
        <v>61.450001</v>
      </c>
      <c r="F87" s="47">
        <v>61.450001</v>
      </c>
      <c r="G87" s="16">
        <f t="shared" si="4"/>
        <v>2.4440256564847809E-3</v>
      </c>
      <c r="H87" s="61">
        <f t="shared" si="5"/>
        <v>-4.7555974343515224E-2</v>
      </c>
      <c r="I87" s="61">
        <f t="shared" si="3"/>
        <v>-1.8318527827474824</v>
      </c>
      <c r="J87" s="21"/>
    </row>
    <row r="88" spans="1:10" ht="14.25" customHeight="1" x14ac:dyDescent="0.35">
      <c r="A88" s="56">
        <v>44308</v>
      </c>
      <c r="B88" s="47">
        <v>60.549999</v>
      </c>
      <c r="C88" s="47">
        <v>60.900002000000001</v>
      </c>
      <c r="D88" s="47">
        <v>59.400002000000001</v>
      </c>
      <c r="E88" s="47">
        <v>60.049999</v>
      </c>
      <c r="F88" s="47">
        <v>60.049999</v>
      </c>
      <c r="G88" s="16">
        <f t="shared" si="4"/>
        <v>-2.3046320412233694E-2</v>
      </c>
      <c r="H88" s="61">
        <f t="shared" si="5"/>
        <v>-7.304632041223369E-2</v>
      </c>
      <c r="I88" s="61">
        <f t="shared" si="3"/>
        <v>-1.9903342726981648</v>
      </c>
      <c r="J88" s="21"/>
    </row>
    <row r="89" spans="1:10" ht="14.25" customHeight="1" x14ac:dyDescent="0.35">
      <c r="A89" s="56">
        <v>44309</v>
      </c>
      <c r="B89" s="47">
        <v>60</v>
      </c>
      <c r="C89" s="47">
        <v>61.299999</v>
      </c>
      <c r="D89" s="47">
        <v>59.549999</v>
      </c>
      <c r="E89" s="47">
        <v>60.799999</v>
      </c>
      <c r="F89" s="47">
        <v>60.799999</v>
      </c>
      <c r="G89" s="16">
        <f t="shared" si="4"/>
        <v>1.2412240651549774E-2</v>
      </c>
      <c r="H89" s="61">
        <f t="shared" si="5"/>
        <v>-3.7587759348450225E-2</v>
      </c>
      <c r="I89" s="61">
        <f t="shared" si="3"/>
        <v>-1.9054335957969806</v>
      </c>
      <c r="J89" s="21"/>
    </row>
    <row r="90" spans="1:10" ht="14.25" customHeight="1" x14ac:dyDescent="0.35">
      <c r="A90" s="56">
        <v>44312</v>
      </c>
      <c r="B90" s="47">
        <v>61.950001</v>
      </c>
      <c r="C90" s="47">
        <v>63.650002000000001</v>
      </c>
      <c r="D90" s="47">
        <v>61.200001</v>
      </c>
      <c r="E90" s="47">
        <v>62</v>
      </c>
      <c r="F90" s="47">
        <v>62</v>
      </c>
      <c r="G90" s="16">
        <f t="shared" si="4"/>
        <v>1.9544612520338893E-2</v>
      </c>
      <c r="H90" s="61">
        <f t="shared" si="5"/>
        <v>-3.045538747966111E-2</v>
      </c>
      <c r="I90" s="61">
        <f t="shared" si="3"/>
        <v>-1.7695923995541833</v>
      </c>
      <c r="J90" s="21"/>
    </row>
    <row r="91" spans="1:10" ht="14.25" customHeight="1" x14ac:dyDescent="0.35">
      <c r="A91" s="56">
        <v>44313</v>
      </c>
      <c r="B91" s="47">
        <v>63</v>
      </c>
      <c r="C91" s="47">
        <v>65</v>
      </c>
      <c r="D91" s="47">
        <v>62.599997999999999</v>
      </c>
      <c r="E91" s="47">
        <v>64.75</v>
      </c>
      <c r="F91" s="47">
        <v>64.75</v>
      </c>
      <c r="G91" s="16">
        <f t="shared" si="4"/>
        <v>4.3399315534555644E-2</v>
      </c>
      <c r="H91" s="61">
        <f t="shared" si="5"/>
        <v>-6.6006844654443592E-3</v>
      </c>
      <c r="I91" s="61">
        <f t="shared" si="3"/>
        <v>-1.4582899175831747</v>
      </c>
      <c r="J91" s="21"/>
    </row>
    <row r="92" spans="1:10" ht="14.25" customHeight="1" x14ac:dyDescent="0.35">
      <c r="A92" s="56">
        <v>44314</v>
      </c>
      <c r="B92" s="47">
        <v>65.5</v>
      </c>
      <c r="C92" s="47">
        <v>65.949996999999996</v>
      </c>
      <c r="D92" s="47">
        <v>63.700001</v>
      </c>
      <c r="E92" s="47">
        <v>64.800003000000004</v>
      </c>
      <c r="F92" s="47">
        <v>64.800003000000004</v>
      </c>
      <c r="G92" s="16">
        <f t="shared" si="4"/>
        <v>7.7194907487705873E-4</v>
      </c>
      <c r="H92" s="61">
        <f t="shared" si="5"/>
        <v>-4.9228050925122946E-2</v>
      </c>
      <c r="I92" s="61">
        <f t="shared" si="3"/>
        <v>-1.4526295328537211</v>
      </c>
      <c r="J92" s="21"/>
    </row>
    <row r="93" spans="1:10" ht="14.25" customHeight="1" x14ac:dyDescent="0.35">
      <c r="A93" s="56">
        <v>44315</v>
      </c>
      <c r="B93" s="47">
        <v>65.650002000000001</v>
      </c>
      <c r="C93" s="47">
        <v>66.099997999999999</v>
      </c>
      <c r="D93" s="47">
        <v>63.549999</v>
      </c>
      <c r="E93" s="47">
        <v>63.950001</v>
      </c>
      <c r="F93" s="47">
        <v>63.950001</v>
      </c>
      <c r="G93" s="16">
        <f t="shared" si="4"/>
        <v>-1.3204105992456153E-2</v>
      </c>
      <c r="H93" s="61">
        <f t="shared" si="5"/>
        <v>-6.3204105992456155E-2</v>
      </c>
      <c r="I93" s="61">
        <f t="shared" si="3"/>
        <v>-1.5488505264102019</v>
      </c>
      <c r="J93" s="21"/>
    </row>
    <row r="94" spans="1:10" ht="14.25" customHeight="1" x14ac:dyDescent="0.35">
      <c r="A94" s="56">
        <v>44316</v>
      </c>
      <c r="B94" s="47">
        <v>63</v>
      </c>
      <c r="C94" s="47">
        <v>64</v>
      </c>
      <c r="D94" s="47">
        <v>62.5</v>
      </c>
      <c r="E94" s="47">
        <v>62.799999</v>
      </c>
      <c r="F94" s="47">
        <v>62.799999</v>
      </c>
      <c r="G94" s="16">
        <f t="shared" si="4"/>
        <v>-1.8146486111482205E-2</v>
      </c>
      <c r="H94" s="61">
        <f t="shared" si="5"/>
        <v>-6.8146486111482205E-2</v>
      </c>
      <c r="I94" s="61">
        <f t="shared" si="3"/>
        <v>-1.6790317907271561</v>
      </c>
      <c r="J94" s="21"/>
    </row>
    <row r="95" spans="1:10" ht="14.25" customHeight="1" x14ac:dyDescent="0.35">
      <c r="A95" s="56">
        <v>44319</v>
      </c>
      <c r="B95" s="47">
        <v>62.799999</v>
      </c>
      <c r="C95" s="47">
        <v>62.799999</v>
      </c>
      <c r="D95" s="47">
        <v>60.700001</v>
      </c>
      <c r="E95" s="47">
        <v>61.400002000000001</v>
      </c>
      <c r="F95" s="47">
        <v>61.400002000000001</v>
      </c>
      <c r="G95" s="16">
        <f t="shared" si="4"/>
        <v>-2.2545189824199782E-2</v>
      </c>
      <c r="H95" s="61">
        <f t="shared" si="5"/>
        <v>-7.2545189824199788E-2</v>
      </c>
      <c r="I95" s="61">
        <f t="shared" si="3"/>
        <v>-1.8375127146733254</v>
      </c>
      <c r="J95" s="21"/>
    </row>
    <row r="96" spans="1:10" ht="14.25" customHeight="1" x14ac:dyDescent="0.35">
      <c r="A96" s="56">
        <v>44320</v>
      </c>
      <c r="B96" s="47">
        <v>62</v>
      </c>
      <c r="C96" s="47">
        <v>63.299999</v>
      </c>
      <c r="D96" s="47">
        <v>61</v>
      </c>
      <c r="E96" s="47">
        <v>61.650002000000001</v>
      </c>
      <c r="F96" s="47">
        <v>61.650002000000001</v>
      </c>
      <c r="G96" s="16">
        <f t="shared" si="4"/>
        <v>4.063394325166998E-3</v>
      </c>
      <c r="H96" s="61">
        <f t="shared" si="5"/>
        <v>-4.5936605674833007E-2</v>
      </c>
      <c r="I96" s="61">
        <f t="shared" si="3"/>
        <v>-1.8092124890395975</v>
      </c>
      <c r="J96" s="21"/>
    </row>
    <row r="97" spans="1:10" ht="14.25" customHeight="1" x14ac:dyDescent="0.35">
      <c r="A97" s="56">
        <v>44321</v>
      </c>
      <c r="B97" s="47">
        <v>61.900002000000001</v>
      </c>
      <c r="C97" s="47">
        <v>63.599997999999999</v>
      </c>
      <c r="D97" s="47">
        <v>61.25</v>
      </c>
      <c r="E97" s="47">
        <v>62.900002000000001</v>
      </c>
      <c r="F97" s="47">
        <v>62.900002000000001</v>
      </c>
      <c r="G97" s="16">
        <f t="shared" si="4"/>
        <v>2.0072933451343665E-2</v>
      </c>
      <c r="H97" s="61">
        <f t="shared" si="5"/>
        <v>-2.9927066548656338E-2</v>
      </c>
      <c r="I97" s="61">
        <f t="shared" si="3"/>
        <v>-1.6677113608709573</v>
      </c>
      <c r="J97" s="21"/>
    </row>
    <row r="98" spans="1:10" ht="14.25" customHeight="1" x14ac:dyDescent="0.35">
      <c r="A98" s="56">
        <v>44322</v>
      </c>
      <c r="B98" s="47">
        <v>63.150002000000001</v>
      </c>
      <c r="C98" s="47">
        <v>63.5</v>
      </c>
      <c r="D98" s="47">
        <v>62.25</v>
      </c>
      <c r="E98" s="47">
        <v>62.75</v>
      </c>
      <c r="F98" s="47">
        <v>62.75</v>
      </c>
      <c r="G98" s="16">
        <f t="shared" si="4"/>
        <v>-2.3876174910034296E-3</v>
      </c>
      <c r="H98" s="61">
        <f t="shared" si="5"/>
        <v>-5.238761749100343E-2</v>
      </c>
      <c r="I98" s="61">
        <f t="shared" si="3"/>
        <v>-1.6846917226529992</v>
      </c>
      <c r="J98" s="21"/>
    </row>
    <row r="99" spans="1:10" ht="14.25" customHeight="1" x14ac:dyDescent="0.35">
      <c r="A99" s="56">
        <v>44323</v>
      </c>
      <c r="B99" s="47">
        <v>62.75</v>
      </c>
      <c r="C99" s="47">
        <v>63.400002000000001</v>
      </c>
      <c r="D99" s="47">
        <v>62.5</v>
      </c>
      <c r="E99" s="47">
        <v>62.599997999999999</v>
      </c>
      <c r="F99" s="47">
        <v>62.599997999999999</v>
      </c>
      <c r="G99" s="16">
        <f t="shared" si="4"/>
        <v>-2.3933318547226827E-3</v>
      </c>
      <c r="H99" s="61">
        <f t="shared" si="5"/>
        <v>-5.2393331854722683E-2</v>
      </c>
      <c r="I99" s="61">
        <f t="shared" si="3"/>
        <v>-1.7016720844350413</v>
      </c>
      <c r="J99" s="21"/>
    </row>
    <row r="100" spans="1:10" ht="14.25" customHeight="1" x14ac:dyDescent="0.35">
      <c r="A100" s="56">
        <v>44326</v>
      </c>
      <c r="B100" s="47">
        <v>62.849997999999999</v>
      </c>
      <c r="C100" s="47">
        <v>63.849997999999999</v>
      </c>
      <c r="D100" s="47">
        <v>62.25</v>
      </c>
      <c r="E100" s="47">
        <v>63.599997999999999</v>
      </c>
      <c r="F100" s="47">
        <v>63.599997999999999</v>
      </c>
      <c r="G100" s="16">
        <f t="shared" si="4"/>
        <v>1.5848192742364625E-2</v>
      </c>
      <c r="H100" s="61">
        <f t="shared" si="5"/>
        <v>-3.4151807257635378E-2</v>
      </c>
      <c r="I100" s="61">
        <f t="shared" si="3"/>
        <v>-1.5884711819001289</v>
      </c>
      <c r="J100" s="21"/>
    </row>
    <row r="101" spans="1:10" ht="14.25" customHeight="1" x14ac:dyDescent="0.35">
      <c r="A101" s="56">
        <v>44327</v>
      </c>
      <c r="B101" s="47">
        <v>63</v>
      </c>
      <c r="C101" s="47">
        <v>70.199996999999996</v>
      </c>
      <c r="D101" s="47">
        <v>62.900002000000001</v>
      </c>
      <c r="E101" s="47">
        <v>69.650002000000001</v>
      </c>
      <c r="F101" s="47">
        <v>69.650002000000001</v>
      </c>
      <c r="G101" s="16">
        <f t="shared" si="4"/>
        <v>9.0869290041282774E-2</v>
      </c>
      <c r="H101" s="61">
        <f t="shared" si="5"/>
        <v>4.0869290041282771E-2</v>
      </c>
      <c r="I101" s="61">
        <f t="shared" si="3"/>
        <v>-0.9036052687602999</v>
      </c>
      <c r="J101" s="21"/>
    </row>
    <row r="102" spans="1:10" ht="14.25" customHeight="1" x14ac:dyDescent="0.35">
      <c r="A102" s="56">
        <v>44328</v>
      </c>
      <c r="B102" s="47">
        <v>70.849997999999999</v>
      </c>
      <c r="C102" s="47">
        <v>73.400002000000001</v>
      </c>
      <c r="D102" s="47">
        <v>70.199996999999996</v>
      </c>
      <c r="E102" s="47">
        <v>71.849997999999999</v>
      </c>
      <c r="F102" s="47">
        <v>71.849997999999999</v>
      </c>
      <c r="G102" s="16">
        <f t="shared" si="4"/>
        <v>3.1097855748446646E-2</v>
      </c>
      <c r="H102" s="61">
        <f t="shared" si="5"/>
        <v>-1.8902144251553357E-2</v>
      </c>
      <c r="I102" s="61">
        <f t="shared" si="3"/>
        <v>-0.65456373598710327</v>
      </c>
      <c r="J102" s="21"/>
    </row>
    <row r="103" spans="1:10" ht="14.25" customHeight="1" x14ac:dyDescent="0.35">
      <c r="A103" s="56">
        <v>44330</v>
      </c>
      <c r="B103" s="47">
        <v>73.099997999999999</v>
      </c>
      <c r="C103" s="47">
        <v>73.25</v>
      </c>
      <c r="D103" s="47">
        <v>68.300003000000004</v>
      </c>
      <c r="E103" s="47">
        <v>69.849997999999999</v>
      </c>
      <c r="F103" s="47">
        <v>69.849997999999999</v>
      </c>
      <c r="G103" s="16">
        <f t="shared" si="4"/>
        <v>-2.8230527619078703E-2</v>
      </c>
      <c r="H103" s="61">
        <f t="shared" si="5"/>
        <v>-7.8230527619078699E-2</v>
      </c>
      <c r="I103" s="61">
        <f t="shared" si="3"/>
        <v>-0.8809655410569277</v>
      </c>
      <c r="J103" s="21"/>
    </row>
    <row r="104" spans="1:10" ht="14.25" customHeight="1" x14ac:dyDescent="0.35">
      <c r="A104" s="56">
        <v>44333</v>
      </c>
      <c r="B104" s="47">
        <v>70.849997999999999</v>
      </c>
      <c r="C104" s="47">
        <v>71.400002000000001</v>
      </c>
      <c r="D104" s="47">
        <v>69.699996999999996</v>
      </c>
      <c r="E104" s="47">
        <v>70.300003000000004</v>
      </c>
      <c r="F104" s="47">
        <v>70.300003000000004</v>
      </c>
      <c r="G104" s="16">
        <f t="shared" si="4"/>
        <v>6.4217844206857439E-3</v>
      </c>
      <c r="H104" s="61">
        <f t="shared" si="5"/>
        <v>-4.357821557931426E-2</v>
      </c>
      <c r="I104" s="61">
        <f t="shared" si="3"/>
        <v>-0.83002456891170406</v>
      </c>
      <c r="J104" s="21"/>
    </row>
    <row r="105" spans="1:10" ht="14.25" customHeight="1" x14ac:dyDescent="0.35">
      <c r="A105" s="56">
        <v>44334</v>
      </c>
      <c r="B105" s="47">
        <v>71.849997999999999</v>
      </c>
      <c r="C105" s="47">
        <v>77.349997999999999</v>
      </c>
      <c r="D105" s="47">
        <v>71.25</v>
      </c>
      <c r="E105" s="47">
        <v>76.449996999999996</v>
      </c>
      <c r="F105" s="47">
        <v>76.449996999999996</v>
      </c>
      <c r="G105" s="16">
        <f t="shared" si="4"/>
        <v>8.386505164286466E-2</v>
      </c>
      <c r="H105" s="61">
        <f t="shared" si="5"/>
        <v>3.3865051642864658E-2</v>
      </c>
      <c r="I105" s="61">
        <f t="shared" si="3"/>
        <v>-0.13383969752741004</v>
      </c>
      <c r="J105" s="21"/>
    </row>
    <row r="106" spans="1:10" ht="14.25" customHeight="1" x14ac:dyDescent="0.35">
      <c r="A106" s="56">
        <v>44335</v>
      </c>
      <c r="B106" s="47">
        <v>75.699996999999996</v>
      </c>
      <c r="C106" s="47">
        <v>78.449996999999996</v>
      </c>
      <c r="D106" s="47">
        <v>74.300003000000004</v>
      </c>
      <c r="E106" s="47">
        <v>75</v>
      </c>
      <c r="F106" s="47">
        <v>75</v>
      </c>
      <c r="G106" s="16">
        <f t="shared" si="4"/>
        <v>-1.9148779597425874E-2</v>
      </c>
      <c r="H106" s="61">
        <f t="shared" si="5"/>
        <v>-6.914877959742588E-2</v>
      </c>
      <c r="I106" s="61">
        <f t="shared" si="3"/>
        <v>-0.29798066660032468</v>
      </c>
      <c r="J106" s="21"/>
    </row>
    <row r="107" spans="1:10" ht="14.25" customHeight="1" x14ac:dyDescent="0.35">
      <c r="A107" s="56">
        <v>44336</v>
      </c>
      <c r="B107" s="47">
        <v>75.199996999999996</v>
      </c>
      <c r="C107" s="47">
        <v>76.550003000000004</v>
      </c>
      <c r="D107" s="47">
        <v>74.300003000000004</v>
      </c>
      <c r="E107" s="47">
        <v>74.849997999999999</v>
      </c>
      <c r="F107" s="47">
        <v>74.849997999999999</v>
      </c>
      <c r="G107" s="16">
        <f t="shared" si="4"/>
        <v>-2.0020293907803024E-3</v>
      </c>
      <c r="H107" s="61">
        <f t="shared" si="5"/>
        <v>-5.2002029390780302E-2</v>
      </c>
      <c r="I107" s="61">
        <f t="shared" si="3"/>
        <v>-0.31496102838236667</v>
      </c>
      <c r="J107" s="21"/>
    </row>
    <row r="108" spans="1:10" ht="14.25" customHeight="1" x14ac:dyDescent="0.35">
      <c r="A108" s="56">
        <v>44337</v>
      </c>
      <c r="B108" s="47">
        <v>75.699996999999996</v>
      </c>
      <c r="C108" s="47">
        <v>77.199996999999996</v>
      </c>
      <c r="D108" s="47">
        <v>75.199996999999996</v>
      </c>
      <c r="E108" s="47">
        <v>76.25</v>
      </c>
      <c r="F108" s="47">
        <v>76.25</v>
      </c>
      <c r="G108" s="16">
        <f t="shared" si="4"/>
        <v>1.8531331341990906E-2</v>
      </c>
      <c r="H108" s="61">
        <f t="shared" si="5"/>
        <v>-3.1468668658009097E-2</v>
      </c>
      <c r="I108" s="61">
        <f t="shared" si="3"/>
        <v>-0.15647953843168444</v>
      </c>
      <c r="J108" s="21"/>
    </row>
    <row r="109" spans="1:10" ht="14.25" customHeight="1" x14ac:dyDescent="0.35">
      <c r="A109" s="56">
        <v>44340</v>
      </c>
      <c r="B109" s="47">
        <v>78.800003000000004</v>
      </c>
      <c r="C109" s="47">
        <v>82.150002000000001</v>
      </c>
      <c r="D109" s="47">
        <v>77</v>
      </c>
      <c r="E109" s="47">
        <v>81.25</v>
      </c>
      <c r="F109" s="47">
        <v>81.25</v>
      </c>
      <c r="G109" s="16">
        <f t="shared" si="4"/>
        <v>6.351340572232593E-2</v>
      </c>
      <c r="H109" s="61">
        <f t="shared" si="5"/>
        <v>1.3513405722325927E-2</v>
      </c>
      <c r="I109" s="61">
        <f t="shared" si="3"/>
        <v>0.40952497424287659</v>
      </c>
      <c r="J109" s="21"/>
    </row>
    <row r="110" spans="1:10" ht="14.25" customHeight="1" x14ac:dyDescent="0.35">
      <c r="A110" s="56">
        <v>44341</v>
      </c>
      <c r="B110" s="47">
        <v>82.400002000000001</v>
      </c>
      <c r="C110" s="47">
        <v>83.900002000000001</v>
      </c>
      <c r="D110" s="47">
        <v>80.099997999999999</v>
      </c>
      <c r="E110" s="47">
        <v>82.25</v>
      </c>
      <c r="F110" s="47">
        <v>82.25</v>
      </c>
      <c r="G110" s="16">
        <f t="shared" si="4"/>
        <v>1.2232568435634451E-2</v>
      </c>
      <c r="H110" s="61">
        <f t="shared" si="5"/>
        <v>-3.7767431564365551E-2</v>
      </c>
      <c r="I110" s="61">
        <f t="shared" si="3"/>
        <v>0.52272587677778881</v>
      </c>
      <c r="J110" s="21"/>
    </row>
    <row r="111" spans="1:10" ht="14.25" customHeight="1" x14ac:dyDescent="0.35">
      <c r="A111" s="56">
        <v>44342</v>
      </c>
      <c r="B111" s="47">
        <v>83.099997999999999</v>
      </c>
      <c r="C111" s="47">
        <v>83.300003000000004</v>
      </c>
      <c r="D111" s="47">
        <v>80.75</v>
      </c>
      <c r="E111" s="47">
        <v>81</v>
      </c>
      <c r="F111" s="47">
        <v>81</v>
      </c>
      <c r="G111" s="16">
        <f t="shared" si="4"/>
        <v>-1.5314234973042481E-2</v>
      </c>
      <c r="H111" s="61">
        <f t="shared" si="5"/>
        <v>-6.5314234973042479E-2</v>
      </c>
      <c r="I111" s="61">
        <f t="shared" si="3"/>
        <v>0.38122474860914851</v>
      </c>
      <c r="J111" s="21"/>
    </row>
    <row r="112" spans="1:10" ht="14.25" customHeight="1" x14ac:dyDescent="0.35">
      <c r="A112" s="56">
        <v>44343</v>
      </c>
      <c r="B112" s="47">
        <v>81.25</v>
      </c>
      <c r="C112" s="47">
        <v>81.900002000000001</v>
      </c>
      <c r="D112" s="47">
        <v>77.5</v>
      </c>
      <c r="E112" s="47">
        <v>78.650002000000001</v>
      </c>
      <c r="F112" s="47">
        <v>78.650002000000001</v>
      </c>
      <c r="G112" s="16">
        <f t="shared" si="4"/>
        <v>-2.944149973903587E-2</v>
      </c>
      <c r="H112" s="61">
        <f t="shared" si="5"/>
        <v>-7.9441499739035873E-2</v>
      </c>
      <c r="I112" s="61">
        <f t="shared" si="3"/>
        <v>0.11520285405390998</v>
      </c>
      <c r="J112" s="21"/>
    </row>
    <row r="113" spans="1:10" ht="14.25" customHeight="1" x14ac:dyDescent="0.35">
      <c r="A113" s="56">
        <v>44344</v>
      </c>
      <c r="B113" s="47">
        <v>78.699996999999996</v>
      </c>
      <c r="C113" s="47">
        <v>80.75</v>
      </c>
      <c r="D113" s="47">
        <v>78.5</v>
      </c>
      <c r="E113" s="47">
        <v>79.199996999999996</v>
      </c>
      <c r="F113" s="47">
        <v>79.199996999999996</v>
      </c>
      <c r="G113" s="16">
        <f t="shared" si="4"/>
        <v>6.9686060081885857E-3</v>
      </c>
      <c r="H113" s="61">
        <f t="shared" si="5"/>
        <v>-4.3031393991811419E-2</v>
      </c>
      <c r="I113" s="61">
        <f t="shared" si="3"/>
        <v>0.1774627844435985</v>
      </c>
      <c r="J113" s="21"/>
    </row>
    <row r="114" spans="1:10" ht="14.25" customHeight="1" x14ac:dyDescent="0.35">
      <c r="A114" s="56">
        <v>44347</v>
      </c>
      <c r="B114" s="47">
        <v>81.449996999999996</v>
      </c>
      <c r="C114" s="47">
        <v>81.849997999999999</v>
      </c>
      <c r="D114" s="47">
        <v>78.650002000000001</v>
      </c>
      <c r="E114" s="47">
        <v>79.599997999999999</v>
      </c>
      <c r="F114" s="47">
        <v>79.599997999999999</v>
      </c>
      <c r="G114" s="16">
        <f t="shared" si="4"/>
        <v>5.0378067831174369E-3</v>
      </c>
      <c r="H114" s="61">
        <f t="shared" si="5"/>
        <v>-4.4962193216882565E-2</v>
      </c>
      <c r="I114" s="61">
        <f t="shared" si="3"/>
        <v>0.22274325865846628</v>
      </c>
      <c r="J114" s="21"/>
    </row>
    <row r="115" spans="1:10" ht="14.25" customHeight="1" x14ac:dyDescent="0.35">
      <c r="A115" s="56">
        <v>44348</v>
      </c>
      <c r="B115" s="47">
        <v>79.599997999999999</v>
      </c>
      <c r="C115" s="47">
        <v>80</v>
      </c>
      <c r="D115" s="47">
        <v>75.800003000000004</v>
      </c>
      <c r="E115" s="47">
        <v>76.199996999999996</v>
      </c>
      <c r="F115" s="47">
        <v>76.199996999999996</v>
      </c>
      <c r="G115" s="16">
        <f t="shared" si="4"/>
        <v>-4.3652644402187829E-2</v>
      </c>
      <c r="H115" s="61">
        <f t="shared" si="5"/>
        <v>-9.3652644402187832E-2</v>
      </c>
      <c r="I115" s="61">
        <f t="shared" si="3"/>
        <v>-0.16213992316113809</v>
      </c>
      <c r="J115" s="21"/>
    </row>
    <row r="116" spans="1:10" ht="14.25" customHeight="1" x14ac:dyDescent="0.35">
      <c r="A116" s="56">
        <v>44349</v>
      </c>
      <c r="B116" s="47">
        <v>76</v>
      </c>
      <c r="C116" s="47">
        <v>77.400002000000001</v>
      </c>
      <c r="D116" s="47">
        <v>74.550003000000004</v>
      </c>
      <c r="E116" s="47">
        <v>76</v>
      </c>
      <c r="F116" s="47">
        <v>76</v>
      </c>
      <c r="G116" s="16">
        <f t="shared" si="4"/>
        <v>-2.6280830361899571E-3</v>
      </c>
      <c r="H116" s="61">
        <f t="shared" si="5"/>
        <v>-5.262808303618996E-2</v>
      </c>
      <c r="I116" s="61">
        <f t="shared" si="3"/>
        <v>-0.18477976406541249</v>
      </c>
      <c r="J116" s="21"/>
    </row>
    <row r="117" spans="1:10" ht="14.25" customHeight="1" x14ac:dyDescent="0.35">
      <c r="A117" s="56">
        <v>44350</v>
      </c>
      <c r="B117" s="47">
        <v>76.449996999999996</v>
      </c>
      <c r="C117" s="47">
        <v>78.599997999999999</v>
      </c>
      <c r="D117" s="47">
        <v>76.300003000000004</v>
      </c>
      <c r="E117" s="47">
        <v>77.900002000000001</v>
      </c>
      <c r="F117" s="47">
        <v>77.900002000000001</v>
      </c>
      <c r="G117" s="16">
        <f t="shared" si="4"/>
        <v>2.4692638264312106E-2</v>
      </c>
      <c r="H117" s="61">
        <f t="shared" si="5"/>
        <v>-2.5307361735687896E-2</v>
      </c>
      <c r="I117" s="61">
        <f t="shared" si="3"/>
        <v>3.0302177152725828E-2</v>
      </c>
      <c r="J117" s="21"/>
    </row>
    <row r="118" spans="1:10" ht="14.25" customHeight="1" x14ac:dyDescent="0.35">
      <c r="A118" s="56">
        <v>44351</v>
      </c>
      <c r="B118" s="47">
        <v>78.25</v>
      </c>
      <c r="C118" s="47">
        <v>81</v>
      </c>
      <c r="D118" s="47">
        <v>77.599997999999999</v>
      </c>
      <c r="E118" s="47">
        <v>79.699996999999996</v>
      </c>
      <c r="F118" s="47">
        <v>79.699996999999996</v>
      </c>
      <c r="G118" s="16">
        <f t="shared" si="4"/>
        <v>2.284356960437111E-2</v>
      </c>
      <c r="H118" s="61">
        <f t="shared" si="5"/>
        <v>-2.7156430395628893E-2</v>
      </c>
      <c r="I118" s="61">
        <f t="shared" si="3"/>
        <v>0.23406323571105461</v>
      </c>
      <c r="J118" s="21"/>
    </row>
    <row r="119" spans="1:10" ht="14.25" customHeight="1" x14ac:dyDescent="0.35">
      <c r="A119" s="56">
        <v>44354</v>
      </c>
      <c r="B119" s="47">
        <v>80.199996999999996</v>
      </c>
      <c r="C119" s="47">
        <v>81.699996999999996</v>
      </c>
      <c r="D119" s="47">
        <v>79.75</v>
      </c>
      <c r="E119" s="47">
        <v>80.599997999999999</v>
      </c>
      <c r="F119" s="47">
        <v>80.599997999999999</v>
      </c>
      <c r="G119" s="16">
        <f t="shared" si="4"/>
        <v>1.1229076543672296E-2</v>
      </c>
      <c r="H119" s="61">
        <f t="shared" si="5"/>
        <v>-3.8770923456327711E-2</v>
      </c>
      <c r="I119" s="61">
        <f t="shared" si="3"/>
        <v>0.3359441611933785</v>
      </c>
      <c r="J119" s="21"/>
    </row>
    <row r="120" spans="1:10" ht="14.25" customHeight="1" x14ac:dyDescent="0.35">
      <c r="A120" s="56">
        <v>44355</v>
      </c>
      <c r="B120" s="47">
        <v>81.150002000000001</v>
      </c>
      <c r="C120" s="47">
        <v>81.449996999999996</v>
      </c>
      <c r="D120" s="47">
        <v>79.099997999999999</v>
      </c>
      <c r="E120" s="47">
        <v>79.5</v>
      </c>
      <c r="F120" s="47">
        <v>79.5</v>
      </c>
      <c r="G120" s="16">
        <f t="shared" si="4"/>
        <v>-1.3741603038400305E-2</v>
      </c>
      <c r="H120" s="61">
        <f t="shared" si="5"/>
        <v>-6.3741603038400305E-2</v>
      </c>
      <c r="I120" s="61">
        <f t="shared" si="3"/>
        <v>0.21142339480678021</v>
      </c>
      <c r="J120" s="21"/>
    </row>
    <row r="121" spans="1:10" ht="14.25" customHeight="1" x14ac:dyDescent="0.35">
      <c r="A121" s="56">
        <v>44356</v>
      </c>
      <c r="B121" s="47">
        <v>80</v>
      </c>
      <c r="C121" s="47">
        <v>83</v>
      </c>
      <c r="D121" s="47">
        <v>78.550003000000004</v>
      </c>
      <c r="E121" s="47">
        <v>79.650002000000001</v>
      </c>
      <c r="F121" s="47">
        <v>79.650002000000001</v>
      </c>
      <c r="G121" s="16">
        <f t="shared" si="4"/>
        <v>1.885039805626544E-3</v>
      </c>
      <c r="H121" s="61">
        <f t="shared" si="5"/>
        <v>-4.811496019437346E-2</v>
      </c>
      <c r="I121" s="61">
        <f t="shared" si="3"/>
        <v>0.22840375658882217</v>
      </c>
      <c r="J121" s="21"/>
    </row>
    <row r="122" spans="1:10" ht="14.25" customHeight="1" x14ac:dyDescent="0.35">
      <c r="A122" s="56">
        <v>44357</v>
      </c>
      <c r="B122" s="47">
        <v>80.650002000000001</v>
      </c>
      <c r="C122" s="47">
        <v>80.650002000000001</v>
      </c>
      <c r="D122" s="47">
        <v>79.349997999999999</v>
      </c>
      <c r="E122" s="47">
        <v>80.050003000000004</v>
      </c>
      <c r="F122" s="47">
        <v>80.050003000000004</v>
      </c>
      <c r="G122" s="16">
        <f t="shared" si="4"/>
        <v>5.0094154533872328E-3</v>
      </c>
      <c r="H122" s="61">
        <f t="shared" si="5"/>
        <v>-4.4990584546612769E-2</v>
      </c>
      <c r="I122" s="61">
        <f t="shared" si="3"/>
        <v>0.27368423080368998</v>
      </c>
      <c r="J122" s="21"/>
    </row>
    <row r="123" spans="1:10" ht="14.25" customHeight="1" x14ac:dyDescent="0.35">
      <c r="A123" s="56">
        <v>44358</v>
      </c>
      <c r="B123" s="47">
        <v>80.099997999999999</v>
      </c>
      <c r="C123" s="47">
        <v>81.199996999999996</v>
      </c>
      <c r="D123" s="47">
        <v>79.349997999999999</v>
      </c>
      <c r="E123" s="47">
        <v>79.699996999999996</v>
      </c>
      <c r="F123" s="47">
        <v>79.699996999999996</v>
      </c>
      <c r="G123" s="16">
        <f t="shared" si="4"/>
        <v>-4.3819287642859603E-3</v>
      </c>
      <c r="H123" s="61">
        <f t="shared" si="5"/>
        <v>-5.4381928764285964E-2</v>
      </c>
      <c r="I123" s="61">
        <f t="shared" si="3"/>
        <v>0.23406323571105461</v>
      </c>
      <c r="J123" s="21"/>
    </row>
    <row r="124" spans="1:10" ht="14.25" customHeight="1" x14ac:dyDescent="0.35">
      <c r="A124" s="56">
        <v>44361</v>
      </c>
      <c r="B124" s="47">
        <v>80.400002000000001</v>
      </c>
      <c r="C124" s="47">
        <v>80.400002000000001</v>
      </c>
      <c r="D124" s="47">
        <v>77.050003000000004</v>
      </c>
      <c r="E124" s="47">
        <v>78.550003000000004</v>
      </c>
      <c r="F124" s="47">
        <v>78.550003000000004</v>
      </c>
      <c r="G124" s="16">
        <f t="shared" si="4"/>
        <v>-1.4534145261150528E-2</v>
      </c>
      <c r="H124" s="61">
        <f t="shared" si="5"/>
        <v>-6.4534145261150533E-2</v>
      </c>
      <c r="I124" s="61">
        <f t="shared" si="3"/>
        <v>0.10388287700132165</v>
      </c>
      <c r="J124" s="21"/>
    </row>
    <row r="125" spans="1:10" ht="14.25" customHeight="1" x14ac:dyDescent="0.35">
      <c r="A125" s="56">
        <v>44362</v>
      </c>
      <c r="B125" s="47">
        <v>79.050003000000004</v>
      </c>
      <c r="C125" s="47">
        <v>79.75</v>
      </c>
      <c r="D125" s="47">
        <v>78.349997999999999</v>
      </c>
      <c r="E125" s="47">
        <v>78.550003000000004</v>
      </c>
      <c r="F125" s="47">
        <v>78.550003000000004</v>
      </c>
      <c r="G125" s="16">
        <f t="shared" si="4"/>
        <v>0</v>
      </c>
      <c r="H125" s="61">
        <f t="shared" si="5"/>
        <v>-0.05</v>
      </c>
      <c r="I125" s="61">
        <f t="shared" si="3"/>
        <v>0.10388287700132165</v>
      </c>
      <c r="J125" s="21"/>
    </row>
    <row r="126" spans="1:10" ht="14.25" customHeight="1" x14ac:dyDescent="0.35">
      <c r="A126" s="56">
        <v>44363</v>
      </c>
      <c r="B126" s="47">
        <v>78.849997999999999</v>
      </c>
      <c r="C126" s="47">
        <v>79.150002000000001</v>
      </c>
      <c r="D126" s="47">
        <v>77.5</v>
      </c>
      <c r="E126" s="47">
        <v>77.650002000000001</v>
      </c>
      <c r="F126" s="47">
        <v>77.650002000000001</v>
      </c>
      <c r="G126" s="16">
        <f t="shared" si="4"/>
        <v>-1.1523827542567849E-2</v>
      </c>
      <c r="H126" s="61">
        <f t="shared" si="5"/>
        <v>-6.1523827542567855E-2</v>
      </c>
      <c r="I126" s="61">
        <f t="shared" si="3"/>
        <v>2.0019515189977771E-3</v>
      </c>
      <c r="J126" s="21"/>
    </row>
    <row r="127" spans="1:10" ht="14.25" customHeight="1" x14ac:dyDescent="0.35">
      <c r="A127" s="56">
        <v>44364</v>
      </c>
      <c r="B127" s="47">
        <v>76.949996999999996</v>
      </c>
      <c r="C127" s="47">
        <v>78.300003000000004</v>
      </c>
      <c r="D127" s="47">
        <v>76.550003000000004</v>
      </c>
      <c r="E127" s="47">
        <v>76.949996999999996</v>
      </c>
      <c r="F127" s="47">
        <v>76.949996999999996</v>
      </c>
      <c r="G127" s="16">
        <f t="shared" si="4"/>
        <v>-9.0557540527632773E-3</v>
      </c>
      <c r="H127" s="61">
        <f t="shared" si="5"/>
        <v>-5.9055754052763282E-2</v>
      </c>
      <c r="I127" s="61">
        <f t="shared" si="3"/>
        <v>-7.7239246259953945E-2</v>
      </c>
      <c r="J127" s="21"/>
    </row>
    <row r="128" spans="1:10" ht="14.25" customHeight="1" x14ac:dyDescent="0.35">
      <c r="A128" s="56">
        <v>44365</v>
      </c>
      <c r="B128" s="47">
        <v>77</v>
      </c>
      <c r="C128" s="47">
        <v>77.900002000000001</v>
      </c>
      <c r="D128" s="47">
        <v>73.599997999999999</v>
      </c>
      <c r="E128" s="47">
        <v>76.150002000000001</v>
      </c>
      <c r="F128" s="47">
        <v>76.150002000000001</v>
      </c>
      <c r="G128" s="16">
        <f t="shared" si="4"/>
        <v>-1.0450715693409399E-2</v>
      </c>
      <c r="H128" s="61">
        <f t="shared" si="5"/>
        <v>-6.0450715693409401E-2</v>
      </c>
      <c r="I128" s="61">
        <f t="shared" si="3"/>
        <v>-0.16779940228337054</v>
      </c>
      <c r="J128" s="21"/>
    </row>
    <row r="129" spans="1:10" ht="14.25" customHeight="1" x14ac:dyDescent="0.35">
      <c r="A129" s="56">
        <v>44368</v>
      </c>
      <c r="B129" s="47">
        <v>75.900002000000001</v>
      </c>
      <c r="C129" s="47">
        <v>77.550003000000004</v>
      </c>
      <c r="D129" s="47">
        <v>65</v>
      </c>
      <c r="E129" s="47">
        <v>76.849997999999999</v>
      </c>
      <c r="F129" s="47">
        <v>76.849997999999999</v>
      </c>
      <c r="G129" s="16">
        <f t="shared" si="4"/>
        <v>9.1503383547577536E-3</v>
      </c>
      <c r="H129" s="61">
        <f t="shared" si="5"/>
        <v>-4.0849661645242251E-2</v>
      </c>
      <c r="I129" s="61">
        <f t="shared" si="3"/>
        <v>-8.8559223312542262E-2</v>
      </c>
      <c r="J129" s="21"/>
    </row>
    <row r="130" spans="1:10" ht="14.25" customHeight="1" x14ac:dyDescent="0.35">
      <c r="A130" s="56">
        <v>44369</v>
      </c>
      <c r="B130" s="47">
        <v>77</v>
      </c>
      <c r="C130" s="47">
        <v>81.900002000000001</v>
      </c>
      <c r="D130" s="47">
        <v>76.949996999999996</v>
      </c>
      <c r="E130" s="47">
        <v>80.5</v>
      </c>
      <c r="F130" s="47">
        <v>80.5</v>
      </c>
      <c r="G130" s="16">
        <f t="shared" si="4"/>
        <v>4.6401740464636694E-2</v>
      </c>
      <c r="H130" s="61">
        <f t="shared" si="5"/>
        <v>-3.5982595353633087E-3</v>
      </c>
      <c r="I130" s="61">
        <f t="shared" ref="I130:I193" si="6">(E130-$L$5)/SQRT($L$7)</f>
        <v>0.3246242973416924</v>
      </c>
      <c r="J130" s="21"/>
    </row>
    <row r="131" spans="1:10" ht="14.25" customHeight="1" x14ac:dyDescent="0.35">
      <c r="A131" s="56">
        <v>44370</v>
      </c>
      <c r="B131" s="47">
        <v>81.25</v>
      </c>
      <c r="C131" s="47">
        <v>81.25</v>
      </c>
      <c r="D131" s="47">
        <v>78.099997999999999</v>
      </c>
      <c r="E131" s="47">
        <v>78.599997999999999</v>
      </c>
      <c r="F131" s="47">
        <v>78.599997999999999</v>
      </c>
      <c r="G131" s="16">
        <f t="shared" si="4"/>
        <v>-2.3885510434649801E-2</v>
      </c>
      <c r="H131" s="61">
        <f t="shared" si="5"/>
        <v>-7.3885510434649804E-2</v>
      </c>
      <c r="I131" s="61">
        <f t="shared" si="6"/>
        <v>0.10954235612355409</v>
      </c>
      <c r="J131" s="21"/>
    </row>
    <row r="132" spans="1:10" ht="14.25" customHeight="1" x14ac:dyDescent="0.35">
      <c r="A132" s="56">
        <v>44371</v>
      </c>
      <c r="B132" s="47">
        <v>79</v>
      </c>
      <c r="C132" s="47">
        <v>79.150002000000001</v>
      </c>
      <c r="D132" s="47">
        <v>77.199996999999996</v>
      </c>
      <c r="E132" s="47">
        <v>77.5</v>
      </c>
      <c r="F132" s="47">
        <v>77.5</v>
      </c>
      <c r="G132" s="16">
        <f t="shared" ref="G132:G195" si="7">LN(E132/E131)</f>
        <v>-1.4093737630566575E-2</v>
      </c>
      <c r="H132" s="61">
        <f t="shared" ref="H132:H195" si="8">G132-0.05</f>
        <v>-6.4093737630566583E-2</v>
      </c>
      <c r="I132" s="61">
        <f t="shared" si="6"/>
        <v>-1.4978410263044195E-2</v>
      </c>
      <c r="J132" s="21"/>
    </row>
    <row r="133" spans="1:10" ht="14.25" customHeight="1" x14ac:dyDescent="0.35">
      <c r="A133" s="56">
        <v>44372</v>
      </c>
      <c r="B133" s="47">
        <v>77.949996999999996</v>
      </c>
      <c r="C133" s="47">
        <v>79.199996999999996</v>
      </c>
      <c r="D133" s="47">
        <v>77.050003000000004</v>
      </c>
      <c r="E133" s="47">
        <v>78.050003000000004</v>
      </c>
      <c r="F133" s="47">
        <v>78.050003000000004</v>
      </c>
      <c r="G133" s="16">
        <f t="shared" si="7"/>
        <v>7.0717490390384725E-3</v>
      </c>
      <c r="H133" s="61">
        <f t="shared" si="8"/>
        <v>-4.2928250960961534E-2</v>
      </c>
      <c r="I133" s="61">
        <f t="shared" si="6"/>
        <v>4.7282425733865548E-2</v>
      </c>
      <c r="J133" s="21"/>
    </row>
    <row r="134" spans="1:10" ht="14.25" customHeight="1" x14ac:dyDescent="0.35">
      <c r="A134" s="56">
        <v>44375</v>
      </c>
      <c r="B134" s="47">
        <v>78.400002000000001</v>
      </c>
      <c r="C134" s="47">
        <v>80.400002000000001</v>
      </c>
      <c r="D134" s="47">
        <v>77.75</v>
      </c>
      <c r="E134" s="47">
        <v>79.800003000000004</v>
      </c>
      <c r="F134" s="47">
        <v>79.800003000000004</v>
      </c>
      <c r="G134" s="16">
        <f t="shared" si="7"/>
        <v>2.2173856651407548E-2</v>
      </c>
      <c r="H134" s="61">
        <f t="shared" si="8"/>
        <v>-2.7826143348592455E-2</v>
      </c>
      <c r="I134" s="61">
        <f t="shared" si="6"/>
        <v>0.24538400516996189</v>
      </c>
      <c r="J134" s="21"/>
    </row>
    <row r="135" spans="1:10" ht="14.25" customHeight="1" x14ac:dyDescent="0.35">
      <c r="A135" s="56">
        <v>44376</v>
      </c>
      <c r="B135" s="47">
        <v>82</v>
      </c>
      <c r="C135" s="47">
        <v>82.699996999999996</v>
      </c>
      <c r="D135" s="47">
        <v>81</v>
      </c>
      <c r="E135" s="47">
        <v>82.25</v>
      </c>
      <c r="F135" s="47">
        <v>82.25</v>
      </c>
      <c r="G135" s="16">
        <f t="shared" si="7"/>
        <v>3.0239847595733838E-2</v>
      </c>
      <c r="H135" s="61">
        <f t="shared" si="8"/>
        <v>-1.9760152404266165E-2</v>
      </c>
      <c r="I135" s="61">
        <f t="shared" si="6"/>
        <v>0.52272587677778881</v>
      </c>
      <c r="J135" s="21"/>
    </row>
    <row r="136" spans="1:10" ht="14.25" customHeight="1" x14ac:dyDescent="0.35">
      <c r="A136" s="56">
        <v>44377</v>
      </c>
      <c r="B136" s="47">
        <v>83</v>
      </c>
      <c r="C136" s="47">
        <v>83.699996999999996</v>
      </c>
      <c r="D136" s="47">
        <v>80.099997999999999</v>
      </c>
      <c r="E136" s="47">
        <v>81</v>
      </c>
      <c r="F136" s="47">
        <v>81</v>
      </c>
      <c r="G136" s="16">
        <f t="shared" si="7"/>
        <v>-1.5314234973042481E-2</v>
      </c>
      <c r="H136" s="61">
        <f t="shared" si="8"/>
        <v>-6.5314234973042479E-2</v>
      </c>
      <c r="I136" s="61">
        <f t="shared" si="6"/>
        <v>0.38122474860914851</v>
      </c>
      <c r="J136" s="21"/>
    </row>
    <row r="137" spans="1:10" ht="14.25" customHeight="1" x14ac:dyDescent="0.35">
      <c r="A137" s="56">
        <v>44378</v>
      </c>
      <c r="B137" s="47">
        <v>81</v>
      </c>
      <c r="C137" s="47">
        <v>81.800003000000004</v>
      </c>
      <c r="D137" s="47">
        <v>79.199996999999996</v>
      </c>
      <c r="E137" s="47">
        <v>80</v>
      </c>
      <c r="F137" s="47">
        <v>80</v>
      </c>
      <c r="G137" s="16">
        <f t="shared" si="7"/>
        <v>-1.2422519998557209E-2</v>
      </c>
      <c r="H137" s="61">
        <f t="shared" si="8"/>
        <v>-6.2422519998557212E-2</v>
      </c>
      <c r="I137" s="61">
        <f t="shared" si="6"/>
        <v>0.26802384607423629</v>
      </c>
      <c r="J137" s="21"/>
    </row>
    <row r="138" spans="1:10" ht="14.25" customHeight="1" x14ac:dyDescent="0.35">
      <c r="A138" s="56">
        <v>44379</v>
      </c>
      <c r="B138" s="47">
        <v>80.050003000000004</v>
      </c>
      <c r="C138" s="47">
        <v>80.300003000000004</v>
      </c>
      <c r="D138" s="47">
        <v>77.75</v>
      </c>
      <c r="E138" s="47">
        <v>78</v>
      </c>
      <c r="F138" s="47">
        <v>78</v>
      </c>
      <c r="G138" s="16">
        <f t="shared" si="7"/>
        <v>-2.5317807984289897E-2</v>
      </c>
      <c r="H138" s="61">
        <f t="shared" si="8"/>
        <v>-7.53178079842899E-2</v>
      </c>
      <c r="I138" s="61">
        <f t="shared" si="6"/>
        <v>4.1622041004411907E-2</v>
      </c>
      <c r="J138" s="21"/>
    </row>
    <row r="139" spans="1:10" ht="14.25" customHeight="1" x14ac:dyDescent="0.35">
      <c r="A139" s="56">
        <v>44382</v>
      </c>
      <c r="B139" s="47">
        <v>78.25</v>
      </c>
      <c r="C139" s="47">
        <v>80.199996999999996</v>
      </c>
      <c r="D139" s="47">
        <v>78</v>
      </c>
      <c r="E139" s="47">
        <v>79.050003000000004</v>
      </c>
      <c r="F139" s="47">
        <v>79.050003000000004</v>
      </c>
      <c r="G139" s="16">
        <f t="shared" si="7"/>
        <v>1.3371774916552814E-2</v>
      </c>
      <c r="H139" s="61">
        <f t="shared" si="8"/>
        <v>-3.6628225083447187E-2</v>
      </c>
      <c r="I139" s="61">
        <f t="shared" si="6"/>
        <v>0.16048332826877776</v>
      </c>
      <c r="J139" s="21"/>
    </row>
    <row r="140" spans="1:10" ht="14.25" customHeight="1" x14ac:dyDescent="0.35">
      <c r="A140" s="56">
        <v>44383</v>
      </c>
      <c r="B140" s="47">
        <v>81.5</v>
      </c>
      <c r="C140" s="47">
        <v>81.949996999999996</v>
      </c>
      <c r="D140" s="47">
        <v>79</v>
      </c>
      <c r="E140" s="47">
        <v>79.25</v>
      </c>
      <c r="F140" s="47">
        <v>79.25</v>
      </c>
      <c r="G140" s="16">
        <f t="shared" si="7"/>
        <v>2.5268111512454432E-3</v>
      </c>
      <c r="H140" s="61">
        <f t="shared" si="8"/>
        <v>-4.7473188848754559E-2</v>
      </c>
      <c r="I140" s="61">
        <f t="shared" si="6"/>
        <v>0.18312316917305216</v>
      </c>
      <c r="J140" s="21"/>
    </row>
    <row r="141" spans="1:10" ht="14.25" customHeight="1" x14ac:dyDescent="0.35">
      <c r="A141" s="56">
        <v>44384</v>
      </c>
      <c r="B141" s="47">
        <v>79</v>
      </c>
      <c r="C141" s="47">
        <v>79.599997999999999</v>
      </c>
      <c r="D141" s="47">
        <v>78.150002000000001</v>
      </c>
      <c r="E141" s="47">
        <v>78.349997999999999</v>
      </c>
      <c r="F141" s="47">
        <v>78.349997999999999</v>
      </c>
      <c r="G141" s="16">
        <f t="shared" si="7"/>
        <v>-1.1421469481844254E-2</v>
      </c>
      <c r="H141" s="61">
        <f t="shared" si="8"/>
        <v>-6.1421469481844258E-2</v>
      </c>
      <c r="I141" s="61">
        <f t="shared" si="6"/>
        <v>8.1242130489826037E-2</v>
      </c>
      <c r="J141" s="21"/>
    </row>
    <row r="142" spans="1:10" ht="14.25" customHeight="1" x14ac:dyDescent="0.35">
      <c r="A142" s="56">
        <v>44385</v>
      </c>
      <c r="B142" s="47">
        <v>78.349997999999999</v>
      </c>
      <c r="C142" s="47">
        <v>82.5</v>
      </c>
      <c r="D142" s="47">
        <v>78.300003000000004</v>
      </c>
      <c r="E142" s="47">
        <v>81.849997999999999</v>
      </c>
      <c r="F142" s="47">
        <v>81.849997999999999</v>
      </c>
      <c r="G142" s="16">
        <f t="shared" si="7"/>
        <v>4.3702336106655901E-2</v>
      </c>
      <c r="H142" s="61">
        <f t="shared" si="8"/>
        <v>-6.297663893344102E-3</v>
      </c>
      <c r="I142" s="61">
        <f t="shared" si="6"/>
        <v>0.47744528936201874</v>
      </c>
      <c r="J142" s="21"/>
    </row>
    <row r="143" spans="1:10" ht="14.25" customHeight="1" x14ac:dyDescent="0.35">
      <c r="A143" s="56">
        <v>44386</v>
      </c>
      <c r="B143" s="47">
        <v>82</v>
      </c>
      <c r="C143" s="47">
        <v>82.599997999999999</v>
      </c>
      <c r="D143" s="47">
        <v>80.099997999999999</v>
      </c>
      <c r="E143" s="47">
        <v>80.699996999999996</v>
      </c>
      <c r="F143" s="47">
        <v>80.699996999999996</v>
      </c>
      <c r="G143" s="16">
        <f t="shared" si="7"/>
        <v>-1.4149741281020419E-2</v>
      </c>
      <c r="H143" s="61">
        <f t="shared" si="8"/>
        <v>-6.4149741281020425E-2</v>
      </c>
      <c r="I143" s="61">
        <f t="shared" si="6"/>
        <v>0.3472641382459668</v>
      </c>
      <c r="J143" s="21"/>
    </row>
    <row r="144" spans="1:10" ht="14.25" customHeight="1" x14ac:dyDescent="0.35">
      <c r="A144" s="56">
        <v>44389</v>
      </c>
      <c r="B144" s="47">
        <v>81.349997999999999</v>
      </c>
      <c r="C144" s="47">
        <v>81.800003000000004</v>
      </c>
      <c r="D144" s="47">
        <v>78.800003000000004</v>
      </c>
      <c r="E144" s="47">
        <v>79.449996999999996</v>
      </c>
      <c r="F144" s="47">
        <v>79.449996999999996</v>
      </c>
      <c r="G144" s="16">
        <f t="shared" si="7"/>
        <v>-1.5610682878054231E-2</v>
      </c>
      <c r="H144" s="61">
        <f t="shared" si="8"/>
        <v>-6.561068287805423E-2</v>
      </c>
      <c r="I144" s="61">
        <f t="shared" si="6"/>
        <v>0.20576301007732656</v>
      </c>
      <c r="J144" s="21"/>
    </row>
    <row r="145" spans="1:10" ht="14.25" customHeight="1" x14ac:dyDescent="0.35">
      <c r="A145" s="56">
        <v>44390</v>
      </c>
      <c r="B145" s="47">
        <v>79.949996999999996</v>
      </c>
      <c r="C145" s="47">
        <v>80.199996999999996</v>
      </c>
      <c r="D145" s="47">
        <v>78.599997999999999</v>
      </c>
      <c r="E145" s="47">
        <v>78.949996999999996</v>
      </c>
      <c r="F145" s="47">
        <v>78.949996999999996</v>
      </c>
      <c r="G145" s="16">
        <f t="shared" si="7"/>
        <v>-6.313152520210071E-3</v>
      </c>
      <c r="H145" s="61">
        <f t="shared" si="8"/>
        <v>-5.6313152520210075E-2</v>
      </c>
      <c r="I145" s="61">
        <f t="shared" si="6"/>
        <v>0.14916255880987048</v>
      </c>
      <c r="J145" s="21"/>
    </row>
    <row r="146" spans="1:10" ht="14.25" customHeight="1" x14ac:dyDescent="0.35">
      <c r="A146" s="56">
        <v>44391</v>
      </c>
      <c r="B146" s="47">
        <v>79.099997999999999</v>
      </c>
      <c r="C146" s="47">
        <v>79.400002000000001</v>
      </c>
      <c r="D146" s="47">
        <v>78.550003000000004</v>
      </c>
      <c r="E146" s="47">
        <v>78.75</v>
      </c>
      <c r="F146" s="47">
        <v>78.75</v>
      </c>
      <c r="G146" s="16">
        <f t="shared" si="7"/>
        <v>-2.5364249971744969E-3</v>
      </c>
      <c r="H146" s="61">
        <f t="shared" si="8"/>
        <v>-5.2536424997174501E-2</v>
      </c>
      <c r="I146" s="61">
        <f t="shared" si="6"/>
        <v>0.12652271790559605</v>
      </c>
      <c r="J146" s="21"/>
    </row>
    <row r="147" spans="1:10" ht="14.25" customHeight="1" x14ac:dyDescent="0.35">
      <c r="A147" s="56">
        <v>44392</v>
      </c>
      <c r="B147" s="47">
        <v>78.75</v>
      </c>
      <c r="C147" s="47">
        <v>80.699996999999996</v>
      </c>
      <c r="D147" s="47">
        <v>78.25</v>
      </c>
      <c r="E147" s="47">
        <v>78.949996999999996</v>
      </c>
      <c r="F147" s="47">
        <v>78.949996999999996</v>
      </c>
      <c r="G147" s="16">
        <f t="shared" si="7"/>
        <v>2.536424997174434E-3</v>
      </c>
      <c r="H147" s="61">
        <f t="shared" si="8"/>
        <v>-4.7463575002825567E-2</v>
      </c>
      <c r="I147" s="61">
        <f t="shared" si="6"/>
        <v>0.14916255880987048</v>
      </c>
      <c r="J147" s="21"/>
    </row>
    <row r="148" spans="1:10" ht="14.25" customHeight="1" x14ac:dyDescent="0.35">
      <c r="A148" s="56">
        <v>44393</v>
      </c>
      <c r="B148" s="47">
        <v>79</v>
      </c>
      <c r="C148" s="47">
        <v>79.5</v>
      </c>
      <c r="D148" s="47">
        <v>78.400002000000001</v>
      </c>
      <c r="E148" s="47">
        <v>78.699996999999996</v>
      </c>
      <c r="F148" s="47">
        <v>78.699996999999996</v>
      </c>
      <c r="G148" s="16">
        <f t="shared" si="7"/>
        <v>-3.1715853990011149E-3</v>
      </c>
      <c r="H148" s="61">
        <f t="shared" si="8"/>
        <v>-5.3171585399001117E-2</v>
      </c>
      <c r="I148" s="61">
        <f t="shared" si="6"/>
        <v>0.12086233317614241</v>
      </c>
      <c r="J148" s="21"/>
    </row>
    <row r="149" spans="1:10" ht="14.25" customHeight="1" x14ac:dyDescent="0.35">
      <c r="A149" s="56">
        <v>44396</v>
      </c>
      <c r="B149" s="47">
        <v>78.449996999999996</v>
      </c>
      <c r="C149" s="47">
        <v>78.699996999999996</v>
      </c>
      <c r="D149" s="47">
        <v>77.099997999999999</v>
      </c>
      <c r="E149" s="47">
        <v>77.550003000000004</v>
      </c>
      <c r="F149" s="47">
        <v>77.550003000000004</v>
      </c>
      <c r="G149" s="16">
        <f t="shared" si="7"/>
        <v>-1.4720188996649156E-2</v>
      </c>
      <c r="H149" s="61">
        <f t="shared" si="8"/>
        <v>-6.4720188996649164E-2</v>
      </c>
      <c r="I149" s="61">
        <f t="shared" si="6"/>
        <v>-9.3180255335905508E-3</v>
      </c>
      <c r="J149" s="21"/>
    </row>
    <row r="150" spans="1:10" ht="14.25" customHeight="1" x14ac:dyDescent="0.35">
      <c r="A150" s="56">
        <v>44397</v>
      </c>
      <c r="B150" s="47">
        <v>77.5</v>
      </c>
      <c r="C150" s="47">
        <v>78.449996999999996</v>
      </c>
      <c r="D150" s="47">
        <v>74.349997999999999</v>
      </c>
      <c r="E150" s="47">
        <v>75.699996999999996</v>
      </c>
      <c r="F150" s="47">
        <v>75.699996999999996</v>
      </c>
      <c r="G150" s="16">
        <f t="shared" si="7"/>
        <v>-2.4144807493983244E-2</v>
      </c>
      <c r="H150" s="61">
        <f t="shared" si="8"/>
        <v>-7.414480749398325E-2</v>
      </c>
      <c r="I150" s="61">
        <f t="shared" si="6"/>
        <v>-0.2187403744285942</v>
      </c>
      <c r="J150" s="21"/>
    </row>
    <row r="151" spans="1:10" ht="14.25" customHeight="1" x14ac:dyDescent="0.35">
      <c r="A151" s="56">
        <v>44399</v>
      </c>
      <c r="B151" s="47">
        <v>76</v>
      </c>
      <c r="C151" s="47">
        <v>80.099997999999999</v>
      </c>
      <c r="D151" s="47">
        <v>75.599997999999999</v>
      </c>
      <c r="E151" s="47">
        <v>78.900002000000001</v>
      </c>
      <c r="F151" s="47">
        <v>78.900002000000001</v>
      </c>
      <c r="G151" s="16">
        <f t="shared" si="7"/>
        <v>4.1403132387087316E-2</v>
      </c>
      <c r="H151" s="61">
        <f t="shared" si="8"/>
        <v>-8.596867612912687E-3</v>
      </c>
      <c r="I151" s="61">
        <f t="shared" si="6"/>
        <v>0.14350307968763804</v>
      </c>
      <c r="J151" s="21"/>
    </row>
    <row r="152" spans="1:10" ht="14.25" customHeight="1" x14ac:dyDescent="0.35">
      <c r="A152" s="56">
        <v>44400</v>
      </c>
      <c r="B152" s="47">
        <v>78.400002000000001</v>
      </c>
      <c r="C152" s="47">
        <v>78.800003000000004</v>
      </c>
      <c r="D152" s="47">
        <v>77.050003000000004</v>
      </c>
      <c r="E152" s="47">
        <v>77.650002000000001</v>
      </c>
      <c r="F152" s="47">
        <v>77.650002000000001</v>
      </c>
      <c r="G152" s="16">
        <f t="shared" si="7"/>
        <v>-1.5969677849074864E-2</v>
      </c>
      <c r="H152" s="61">
        <f t="shared" si="8"/>
        <v>-6.596967784907487E-2</v>
      </c>
      <c r="I152" s="61">
        <f t="shared" si="6"/>
        <v>2.0019515189977771E-3</v>
      </c>
      <c r="J152" s="21"/>
    </row>
    <row r="153" spans="1:10" ht="14.25" customHeight="1" x14ac:dyDescent="0.35">
      <c r="A153" s="56">
        <v>44403</v>
      </c>
      <c r="B153" s="47">
        <v>77.5</v>
      </c>
      <c r="C153" s="47">
        <v>78.199996999999996</v>
      </c>
      <c r="D153" s="47">
        <v>76.599997999999999</v>
      </c>
      <c r="E153" s="47">
        <v>76.849997999999999</v>
      </c>
      <c r="F153" s="47">
        <v>76.849997999999999</v>
      </c>
      <c r="G153" s="16">
        <f t="shared" si="7"/>
        <v>-1.0356131391414803E-2</v>
      </c>
      <c r="H153" s="61">
        <f t="shared" si="8"/>
        <v>-6.0356131391414804E-2</v>
      </c>
      <c r="I153" s="61">
        <f t="shared" si="6"/>
        <v>-8.8559223312542262E-2</v>
      </c>
      <c r="J153" s="21"/>
    </row>
    <row r="154" spans="1:10" ht="14.25" customHeight="1" x14ac:dyDescent="0.35">
      <c r="A154" s="56">
        <v>44404</v>
      </c>
      <c r="B154" s="47">
        <v>77</v>
      </c>
      <c r="C154" s="47">
        <v>77.449996999999996</v>
      </c>
      <c r="D154" s="47">
        <v>75.5</v>
      </c>
      <c r="E154" s="47">
        <v>76.099997999999999</v>
      </c>
      <c r="F154" s="47">
        <v>76.099997999999999</v>
      </c>
      <c r="G154" s="16">
        <f t="shared" si="7"/>
        <v>-9.8072053734502077E-3</v>
      </c>
      <c r="H154" s="61">
        <f t="shared" si="8"/>
        <v>-5.980720537345021E-2</v>
      </c>
      <c r="I154" s="61">
        <f t="shared" si="6"/>
        <v>-0.17345990021372643</v>
      </c>
      <c r="J154" s="21"/>
    </row>
    <row r="155" spans="1:10" ht="14.25" customHeight="1" x14ac:dyDescent="0.35">
      <c r="A155" s="56">
        <v>44405</v>
      </c>
      <c r="B155" s="47">
        <v>76</v>
      </c>
      <c r="C155" s="47">
        <v>76.300003000000004</v>
      </c>
      <c r="D155" s="47">
        <v>74.199996999999996</v>
      </c>
      <c r="E155" s="47">
        <v>75.199996999999996</v>
      </c>
      <c r="F155" s="47">
        <v>75.199996999999996</v>
      </c>
      <c r="G155" s="16">
        <f t="shared" si="7"/>
        <v>-1.1897047524254538E-2</v>
      </c>
      <c r="H155" s="61">
        <f t="shared" si="8"/>
        <v>-6.1897047524254539E-2</v>
      </c>
      <c r="I155" s="61">
        <f t="shared" si="6"/>
        <v>-0.27534082569605028</v>
      </c>
      <c r="J155" s="21"/>
    </row>
    <row r="156" spans="1:10" ht="14.25" customHeight="1" x14ac:dyDescent="0.35">
      <c r="A156" s="56">
        <v>44406</v>
      </c>
      <c r="B156" s="47">
        <v>75.25</v>
      </c>
      <c r="C156" s="47">
        <v>75.949996999999996</v>
      </c>
      <c r="D156" s="47">
        <v>73.449996999999996</v>
      </c>
      <c r="E156" s="47">
        <v>74.199996999999996</v>
      </c>
      <c r="F156" s="47">
        <v>74.199996999999996</v>
      </c>
      <c r="G156" s="16">
        <f t="shared" si="7"/>
        <v>-1.3387081320109207E-2</v>
      </c>
      <c r="H156" s="61">
        <f t="shared" si="8"/>
        <v>-6.3387081320109215E-2</v>
      </c>
      <c r="I156" s="61">
        <f t="shared" si="6"/>
        <v>-0.3885417282309625</v>
      </c>
      <c r="J156" s="21"/>
    </row>
    <row r="157" spans="1:10" ht="14.25" customHeight="1" x14ac:dyDescent="0.35">
      <c r="A157" s="56">
        <v>44407</v>
      </c>
      <c r="B157" s="47">
        <v>74.199996999999996</v>
      </c>
      <c r="C157" s="47">
        <v>76.199996999999996</v>
      </c>
      <c r="D157" s="47">
        <v>73.650002000000001</v>
      </c>
      <c r="E157" s="47">
        <v>75.050003000000004</v>
      </c>
      <c r="F157" s="47">
        <v>75.050003000000004</v>
      </c>
      <c r="G157" s="16">
        <f t="shared" si="7"/>
        <v>1.139048831075417E-2</v>
      </c>
      <c r="H157" s="61">
        <f t="shared" si="8"/>
        <v>-3.8609511689245833E-2</v>
      </c>
      <c r="I157" s="61">
        <f t="shared" si="6"/>
        <v>-0.29232028187087106</v>
      </c>
      <c r="J157" s="21"/>
    </row>
    <row r="158" spans="1:10" ht="14.25" customHeight="1" x14ac:dyDescent="0.35">
      <c r="A158" s="56">
        <v>44410</v>
      </c>
      <c r="B158" s="47">
        <v>75.099997999999999</v>
      </c>
      <c r="C158" s="47">
        <v>75.75</v>
      </c>
      <c r="D158" s="47">
        <v>74.75</v>
      </c>
      <c r="E158" s="47">
        <v>75</v>
      </c>
      <c r="F158" s="47">
        <v>75</v>
      </c>
      <c r="G158" s="16">
        <f t="shared" si="7"/>
        <v>-6.664845165108809E-4</v>
      </c>
      <c r="H158" s="61">
        <f t="shared" si="8"/>
        <v>-5.066648451651088E-2</v>
      </c>
      <c r="I158" s="61">
        <f t="shared" si="6"/>
        <v>-0.29798066660032468</v>
      </c>
      <c r="J158" s="21"/>
    </row>
    <row r="159" spans="1:10" ht="14.25" customHeight="1" x14ac:dyDescent="0.35">
      <c r="A159" s="56">
        <v>44411</v>
      </c>
      <c r="B159" s="47">
        <v>75</v>
      </c>
      <c r="C159" s="47">
        <v>76.449996999999996</v>
      </c>
      <c r="D159" s="47">
        <v>74.099997999999999</v>
      </c>
      <c r="E159" s="47">
        <v>74.400002000000001</v>
      </c>
      <c r="F159" s="47">
        <v>74.400002000000001</v>
      </c>
      <c r="G159" s="16">
        <f t="shared" si="7"/>
        <v>-8.0321448155442118E-3</v>
      </c>
      <c r="H159" s="61">
        <f t="shared" si="8"/>
        <v>-5.8032144815544216E-2</v>
      </c>
      <c r="I159" s="61">
        <f t="shared" si="6"/>
        <v>-0.36590098171946689</v>
      </c>
      <c r="J159" s="21"/>
    </row>
    <row r="160" spans="1:10" ht="14.25" customHeight="1" x14ac:dyDescent="0.35">
      <c r="A160" s="56">
        <v>44412</v>
      </c>
      <c r="B160" s="47">
        <v>75.050003000000004</v>
      </c>
      <c r="C160" s="47">
        <v>75.050003000000004</v>
      </c>
      <c r="D160" s="47">
        <v>73.050003000000004</v>
      </c>
      <c r="E160" s="47">
        <v>73.5</v>
      </c>
      <c r="F160" s="47">
        <v>73.5</v>
      </c>
      <c r="G160" s="16">
        <f t="shared" si="7"/>
        <v>-1.217056250197527E-2</v>
      </c>
      <c r="H160" s="61">
        <f t="shared" si="8"/>
        <v>-6.2170562501975273E-2</v>
      </c>
      <c r="I160" s="61">
        <f t="shared" si="6"/>
        <v>-0.46778202040269301</v>
      </c>
      <c r="J160" s="21"/>
    </row>
    <row r="161" spans="1:10" ht="14.25" customHeight="1" x14ac:dyDescent="0.35">
      <c r="A161" s="56">
        <v>44413</v>
      </c>
      <c r="B161" s="47">
        <v>73.050003000000004</v>
      </c>
      <c r="C161" s="47">
        <v>73.599997999999999</v>
      </c>
      <c r="D161" s="47">
        <v>70.300003000000004</v>
      </c>
      <c r="E161" s="47">
        <v>70.800003000000004</v>
      </c>
      <c r="F161" s="47">
        <v>70.800003000000004</v>
      </c>
      <c r="G161" s="16">
        <f t="shared" si="7"/>
        <v>-3.7426363146236444E-2</v>
      </c>
      <c r="H161" s="61">
        <f t="shared" si="8"/>
        <v>-8.7426363146236447E-2</v>
      </c>
      <c r="I161" s="61">
        <f t="shared" si="6"/>
        <v>-0.7734241176442479</v>
      </c>
      <c r="J161" s="21"/>
    </row>
    <row r="162" spans="1:10" ht="14.25" customHeight="1" x14ac:dyDescent="0.35">
      <c r="A162" s="56">
        <v>44414</v>
      </c>
      <c r="B162" s="47">
        <v>70.849997999999999</v>
      </c>
      <c r="C162" s="47">
        <v>71.099997999999999</v>
      </c>
      <c r="D162" s="47">
        <v>70.25</v>
      </c>
      <c r="E162" s="47">
        <v>70.400002000000001</v>
      </c>
      <c r="F162" s="47">
        <v>70.400002000000001</v>
      </c>
      <c r="G162" s="16">
        <f t="shared" si="7"/>
        <v>-5.665751499467327E-3</v>
      </c>
      <c r="H162" s="61">
        <f t="shared" si="8"/>
        <v>-5.5665751499467328E-2</v>
      </c>
      <c r="I162" s="61">
        <f t="shared" si="6"/>
        <v>-0.8187045918591157</v>
      </c>
      <c r="J162" s="21"/>
    </row>
    <row r="163" spans="1:10" ht="14.25" customHeight="1" x14ac:dyDescent="0.35">
      <c r="A163" s="56">
        <v>44417</v>
      </c>
      <c r="B163" s="47">
        <v>70.699996999999996</v>
      </c>
      <c r="C163" s="47">
        <v>70.900002000000001</v>
      </c>
      <c r="D163" s="47">
        <v>67.300003000000004</v>
      </c>
      <c r="E163" s="47">
        <v>68.349997999999999</v>
      </c>
      <c r="F163" s="47">
        <v>68.349997999999999</v>
      </c>
      <c r="G163" s="16">
        <f t="shared" si="7"/>
        <v>-2.9551757664284861E-2</v>
      </c>
      <c r="H163" s="61">
        <f t="shared" si="8"/>
        <v>-7.9551757664284864E-2</v>
      </c>
      <c r="I163" s="61">
        <f t="shared" si="6"/>
        <v>-1.0507668948592961</v>
      </c>
      <c r="J163" s="21"/>
    </row>
    <row r="164" spans="1:10" ht="14.25" customHeight="1" x14ac:dyDescent="0.35">
      <c r="A164" s="56">
        <v>44418</v>
      </c>
      <c r="B164" s="47">
        <v>68.300003000000004</v>
      </c>
      <c r="C164" s="47">
        <v>70.400002000000001</v>
      </c>
      <c r="D164" s="47">
        <v>67.400002000000001</v>
      </c>
      <c r="E164" s="47">
        <v>68.400002000000001</v>
      </c>
      <c r="F164" s="47">
        <v>68.400002000000001</v>
      </c>
      <c r="G164" s="16">
        <f t="shared" si="7"/>
        <v>7.3131995946807511E-4</v>
      </c>
      <c r="H164" s="61">
        <f t="shared" si="8"/>
        <v>-4.9268680040531927E-2</v>
      </c>
      <c r="I164" s="61">
        <f t="shared" si="6"/>
        <v>-1.04510639692894</v>
      </c>
      <c r="J164" s="21"/>
    </row>
    <row r="165" spans="1:10" ht="14.25" customHeight="1" x14ac:dyDescent="0.35">
      <c r="A165" s="56">
        <v>44419</v>
      </c>
      <c r="B165" s="47">
        <v>68.75</v>
      </c>
      <c r="C165" s="47">
        <v>69</v>
      </c>
      <c r="D165" s="47">
        <v>65.849997999999999</v>
      </c>
      <c r="E165" s="47">
        <v>67.849997999999999</v>
      </c>
      <c r="F165" s="47">
        <v>67.849997999999999</v>
      </c>
      <c r="G165" s="16">
        <f t="shared" si="7"/>
        <v>-8.073497064179775E-3</v>
      </c>
      <c r="H165" s="61">
        <f t="shared" si="8"/>
        <v>-5.8073497064179774E-2</v>
      </c>
      <c r="I165" s="61">
        <f t="shared" si="6"/>
        <v>-1.1073673461267521</v>
      </c>
      <c r="J165" s="21"/>
    </row>
    <row r="166" spans="1:10" ht="14.25" customHeight="1" x14ac:dyDescent="0.35">
      <c r="A166" s="56">
        <v>44420</v>
      </c>
      <c r="B166" s="47">
        <v>68.449996999999996</v>
      </c>
      <c r="C166" s="47">
        <v>72.5</v>
      </c>
      <c r="D166" s="47">
        <v>68.050003000000004</v>
      </c>
      <c r="E166" s="47">
        <v>71.300003000000004</v>
      </c>
      <c r="F166" s="47">
        <v>71.300003000000004</v>
      </c>
      <c r="G166" s="16">
        <f t="shared" si="7"/>
        <v>4.9597012691894996E-2</v>
      </c>
      <c r="H166" s="61">
        <f t="shared" si="8"/>
        <v>-4.0298730810500727E-4</v>
      </c>
      <c r="I166" s="61">
        <f t="shared" si="6"/>
        <v>-0.71682366637679185</v>
      </c>
      <c r="J166" s="21"/>
    </row>
    <row r="167" spans="1:10" ht="14.25" customHeight="1" x14ac:dyDescent="0.35">
      <c r="A167" s="56">
        <v>44421</v>
      </c>
      <c r="B167" s="47">
        <v>72.300003000000004</v>
      </c>
      <c r="C167" s="47">
        <v>73.25</v>
      </c>
      <c r="D167" s="47">
        <v>71.650002000000001</v>
      </c>
      <c r="E167" s="47">
        <v>72.050003000000004</v>
      </c>
      <c r="F167" s="47">
        <v>72.050003000000004</v>
      </c>
      <c r="G167" s="16">
        <f t="shared" si="7"/>
        <v>1.0463994587296108E-2</v>
      </c>
      <c r="H167" s="61">
        <f t="shared" si="8"/>
        <v>-3.9536005412703898E-2</v>
      </c>
      <c r="I167" s="61">
        <f t="shared" si="6"/>
        <v>-0.63192298947560765</v>
      </c>
      <c r="J167" s="21"/>
    </row>
    <row r="168" spans="1:10" ht="14.25" customHeight="1" x14ac:dyDescent="0.35">
      <c r="A168" s="56">
        <v>44424</v>
      </c>
      <c r="B168" s="47">
        <v>70.75</v>
      </c>
      <c r="C168" s="47">
        <v>71</v>
      </c>
      <c r="D168" s="47">
        <v>60</v>
      </c>
      <c r="E168" s="47">
        <v>68.650002000000001</v>
      </c>
      <c r="F168" s="47">
        <v>68.650002000000001</v>
      </c>
      <c r="G168" s="16">
        <f t="shared" si="7"/>
        <v>-4.8339202736017377E-2</v>
      </c>
      <c r="H168" s="61">
        <f t="shared" si="8"/>
        <v>-9.8339202736017373E-2</v>
      </c>
      <c r="I168" s="61">
        <f t="shared" si="6"/>
        <v>-1.0168061712952121</v>
      </c>
      <c r="J168" s="21"/>
    </row>
    <row r="169" spans="1:10" ht="14.25" customHeight="1" x14ac:dyDescent="0.35">
      <c r="A169" s="56">
        <v>44425</v>
      </c>
      <c r="B169" s="47">
        <v>68.949996999999996</v>
      </c>
      <c r="C169" s="47">
        <v>72.25</v>
      </c>
      <c r="D169" s="47">
        <v>68.300003000000004</v>
      </c>
      <c r="E169" s="47">
        <v>72</v>
      </c>
      <c r="F169" s="47">
        <v>72</v>
      </c>
      <c r="G169" s="16">
        <f t="shared" si="7"/>
        <v>4.7644957668790906E-2</v>
      </c>
      <c r="H169" s="61">
        <f t="shared" si="8"/>
        <v>-2.3550423312090965E-3</v>
      </c>
      <c r="I169" s="61">
        <f t="shared" si="6"/>
        <v>-0.63758337420506128</v>
      </c>
      <c r="J169" s="21"/>
    </row>
    <row r="170" spans="1:10" ht="14.25" customHeight="1" x14ac:dyDescent="0.35">
      <c r="A170" s="56">
        <v>44426</v>
      </c>
      <c r="B170" s="47">
        <v>72</v>
      </c>
      <c r="C170" s="47">
        <v>72.650002000000001</v>
      </c>
      <c r="D170" s="47">
        <v>68</v>
      </c>
      <c r="E170" s="47">
        <v>69.650002000000001</v>
      </c>
      <c r="F170" s="47">
        <v>69.650002000000001</v>
      </c>
      <c r="G170" s="16">
        <f t="shared" si="7"/>
        <v>-3.3183390075237455E-2</v>
      </c>
      <c r="H170" s="61">
        <f t="shared" si="8"/>
        <v>-8.3183390075237451E-2</v>
      </c>
      <c r="I170" s="61">
        <f t="shared" si="6"/>
        <v>-0.9036052687602999</v>
      </c>
      <c r="J170" s="21"/>
    </row>
    <row r="171" spans="1:10" ht="14.25" customHeight="1" x14ac:dyDescent="0.35">
      <c r="A171" s="56">
        <v>44428</v>
      </c>
      <c r="B171" s="47">
        <v>68.900002000000001</v>
      </c>
      <c r="C171" s="47">
        <v>69</v>
      </c>
      <c r="D171" s="47">
        <v>66.349997999999999</v>
      </c>
      <c r="E171" s="47">
        <v>67</v>
      </c>
      <c r="F171" s="47">
        <v>67</v>
      </c>
      <c r="G171" s="16">
        <f t="shared" si="7"/>
        <v>-3.8790109549851834E-2</v>
      </c>
      <c r="H171" s="61">
        <f t="shared" si="8"/>
        <v>-8.8790109549851837E-2</v>
      </c>
      <c r="I171" s="61">
        <f t="shared" si="6"/>
        <v>-1.2035878868796224</v>
      </c>
      <c r="J171" s="21"/>
    </row>
    <row r="172" spans="1:10" ht="14.25" customHeight="1" x14ac:dyDescent="0.35">
      <c r="A172" s="56">
        <v>44431</v>
      </c>
      <c r="B172" s="47">
        <v>68.900002000000001</v>
      </c>
      <c r="C172" s="47">
        <v>69.25</v>
      </c>
      <c r="D172" s="47">
        <v>65.599997999999999</v>
      </c>
      <c r="E172" s="47">
        <v>66.650002000000001</v>
      </c>
      <c r="F172" s="47">
        <v>66.650002000000001</v>
      </c>
      <c r="G172" s="16">
        <f t="shared" si="7"/>
        <v>-5.2375427587469338E-3</v>
      </c>
      <c r="H172" s="61">
        <f t="shared" si="8"/>
        <v>-5.5237542758746934E-2</v>
      </c>
      <c r="I172" s="61">
        <f t="shared" si="6"/>
        <v>-1.2432079763650365</v>
      </c>
      <c r="J172" s="21"/>
    </row>
    <row r="173" spans="1:10" ht="14.25" customHeight="1" x14ac:dyDescent="0.35">
      <c r="A173" s="56">
        <v>44432</v>
      </c>
      <c r="B173" s="47">
        <v>66.650002000000001</v>
      </c>
      <c r="C173" s="47">
        <v>69.599997999999999</v>
      </c>
      <c r="D173" s="47">
        <v>65.650002000000001</v>
      </c>
      <c r="E173" s="47">
        <v>68.949996999999996</v>
      </c>
      <c r="F173" s="47">
        <v>68.949996999999996</v>
      </c>
      <c r="G173" s="16">
        <f t="shared" si="7"/>
        <v>3.392648409730091E-2</v>
      </c>
      <c r="H173" s="61">
        <f t="shared" si="8"/>
        <v>-1.6073515902699093E-2</v>
      </c>
      <c r="I173" s="61">
        <f t="shared" si="6"/>
        <v>-0.98284646653925156</v>
      </c>
      <c r="J173" s="21"/>
    </row>
    <row r="174" spans="1:10" ht="14.25" customHeight="1" x14ac:dyDescent="0.35">
      <c r="A174" s="56">
        <v>44433</v>
      </c>
      <c r="B174" s="47">
        <v>68.949996999999996</v>
      </c>
      <c r="C174" s="47">
        <v>72.300003000000004</v>
      </c>
      <c r="D174" s="47">
        <v>68.099997999999999</v>
      </c>
      <c r="E174" s="47">
        <v>71.75</v>
      </c>
      <c r="F174" s="47">
        <v>71.75</v>
      </c>
      <c r="G174" s="16">
        <f t="shared" si="7"/>
        <v>3.9806293910210379E-2</v>
      </c>
      <c r="H174" s="61">
        <f t="shared" si="8"/>
        <v>-1.0193706089789624E-2</v>
      </c>
      <c r="I174" s="61">
        <f t="shared" si="6"/>
        <v>-0.66588359983878942</v>
      </c>
      <c r="J174" s="21"/>
    </row>
    <row r="175" spans="1:10" ht="14.25" customHeight="1" x14ac:dyDescent="0.35">
      <c r="A175" s="56">
        <v>44434</v>
      </c>
      <c r="B175" s="47">
        <v>72.25</v>
      </c>
      <c r="C175" s="47">
        <v>74.150002000000001</v>
      </c>
      <c r="D175" s="47">
        <v>70.300003000000004</v>
      </c>
      <c r="E175" s="47">
        <v>71.099997999999999</v>
      </c>
      <c r="F175" s="47">
        <v>71.099997999999999</v>
      </c>
      <c r="G175" s="16">
        <f t="shared" si="7"/>
        <v>-9.1005459599308777E-3</v>
      </c>
      <c r="H175" s="61">
        <f t="shared" si="8"/>
        <v>-5.9100545959930882E-2</v>
      </c>
      <c r="I175" s="61">
        <f t="shared" si="6"/>
        <v>-0.73946441288828746</v>
      </c>
      <c r="J175" s="21"/>
    </row>
    <row r="176" spans="1:10" ht="14.25" customHeight="1" x14ac:dyDescent="0.35">
      <c r="A176" s="56">
        <v>44435</v>
      </c>
      <c r="B176" s="47">
        <v>73.400002000000001</v>
      </c>
      <c r="C176" s="47">
        <v>73.900002000000001</v>
      </c>
      <c r="D176" s="47">
        <v>72.050003000000004</v>
      </c>
      <c r="E176" s="47">
        <v>73</v>
      </c>
      <c r="F176" s="47">
        <v>73</v>
      </c>
      <c r="G176" s="16">
        <f t="shared" si="7"/>
        <v>2.6372132468591495E-2</v>
      </c>
      <c r="H176" s="61">
        <f t="shared" si="8"/>
        <v>-2.3627867531408508E-2</v>
      </c>
      <c r="I176" s="61">
        <f t="shared" si="6"/>
        <v>-0.52438247167014906</v>
      </c>
      <c r="J176" s="21"/>
    </row>
    <row r="177" spans="1:10" ht="14.25" customHeight="1" x14ac:dyDescent="0.35">
      <c r="A177" s="56">
        <v>44438</v>
      </c>
      <c r="B177" s="47">
        <v>72.900002000000001</v>
      </c>
      <c r="C177" s="47">
        <v>72.900002000000001</v>
      </c>
      <c r="D177" s="47">
        <v>71.150002000000001</v>
      </c>
      <c r="E177" s="47">
        <v>71.400002000000001</v>
      </c>
      <c r="F177" s="47">
        <v>71.400002000000001</v>
      </c>
      <c r="G177" s="16">
        <f t="shared" si="7"/>
        <v>-2.216154379164828E-2</v>
      </c>
      <c r="H177" s="61">
        <f t="shared" si="8"/>
        <v>-7.2161543791648283E-2</v>
      </c>
      <c r="I177" s="61">
        <f t="shared" si="6"/>
        <v>-0.70550368932420349</v>
      </c>
      <c r="J177" s="21"/>
    </row>
    <row r="178" spans="1:10" ht="14.25" customHeight="1" x14ac:dyDescent="0.35">
      <c r="A178" s="56">
        <v>44439</v>
      </c>
      <c r="B178" s="47">
        <v>71.099997999999999</v>
      </c>
      <c r="C178" s="47">
        <v>72.5</v>
      </c>
      <c r="D178" s="47">
        <v>70.5</v>
      </c>
      <c r="E178" s="47">
        <v>71.300003000000004</v>
      </c>
      <c r="F178" s="47">
        <v>71.300003000000004</v>
      </c>
      <c r="G178" s="16">
        <f t="shared" si="7"/>
        <v>-1.4015278607570237E-3</v>
      </c>
      <c r="H178" s="61">
        <f t="shared" si="8"/>
        <v>-5.1401527860757024E-2</v>
      </c>
      <c r="I178" s="61">
        <f t="shared" si="6"/>
        <v>-0.71682366637679185</v>
      </c>
      <c r="J178" s="21"/>
    </row>
    <row r="179" spans="1:10" ht="14.25" customHeight="1" x14ac:dyDescent="0.35">
      <c r="A179" s="56">
        <v>44440</v>
      </c>
      <c r="B179" s="47">
        <v>71.349997999999999</v>
      </c>
      <c r="C179" s="47">
        <v>73.550003000000004</v>
      </c>
      <c r="D179" s="47">
        <v>71.300003000000004</v>
      </c>
      <c r="E179" s="47">
        <v>72.050003000000004</v>
      </c>
      <c r="F179" s="47">
        <v>72.050003000000004</v>
      </c>
      <c r="G179" s="16">
        <f t="shared" si="7"/>
        <v>1.0463994587296108E-2</v>
      </c>
      <c r="H179" s="61">
        <f t="shared" si="8"/>
        <v>-3.9536005412703898E-2</v>
      </c>
      <c r="I179" s="61">
        <f t="shared" si="6"/>
        <v>-0.63192298947560765</v>
      </c>
      <c r="J179" s="21"/>
    </row>
    <row r="180" spans="1:10" ht="14.25" customHeight="1" x14ac:dyDescent="0.35">
      <c r="A180" s="56">
        <v>44441</v>
      </c>
      <c r="B180" s="47">
        <v>72.5</v>
      </c>
      <c r="C180" s="47">
        <v>73</v>
      </c>
      <c r="D180" s="47">
        <v>71.300003000000004</v>
      </c>
      <c r="E180" s="47">
        <v>71.599997999999999</v>
      </c>
      <c r="F180" s="47">
        <v>71.599997999999999</v>
      </c>
      <c r="G180" s="16">
        <f t="shared" si="7"/>
        <v>-6.2653180496431982E-3</v>
      </c>
      <c r="H180" s="61">
        <f t="shared" si="8"/>
        <v>-5.6265318049643201E-2</v>
      </c>
      <c r="I180" s="61">
        <f t="shared" si="6"/>
        <v>-0.68286396162083129</v>
      </c>
      <c r="J180" s="21"/>
    </row>
    <row r="181" spans="1:10" ht="14.25" customHeight="1" x14ac:dyDescent="0.35">
      <c r="A181" s="56">
        <v>44442</v>
      </c>
      <c r="B181" s="47">
        <v>71.949996999999996</v>
      </c>
      <c r="C181" s="47">
        <v>73</v>
      </c>
      <c r="D181" s="47">
        <v>70.5</v>
      </c>
      <c r="E181" s="47">
        <v>71.550003000000004</v>
      </c>
      <c r="F181" s="47">
        <v>71.550003000000004</v>
      </c>
      <c r="G181" s="16">
        <f t="shared" si="7"/>
        <v>-6.9849810245835222E-4</v>
      </c>
      <c r="H181" s="61">
        <f t="shared" si="8"/>
        <v>-5.0698498102458356E-2</v>
      </c>
      <c r="I181" s="61">
        <f t="shared" si="6"/>
        <v>-0.68852344074306382</v>
      </c>
      <c r="J181" s="21"/>
    </row>
    <row r="182" spans="1:10" ht="14.25" customHeight="1" x14ac:dyDescent="0.35">
      <c r="A182" s="56">
        <v>44445</v>
      </c>
      <c r="B182" s="47">
        <v>71.5</v>
      </c>
      <c r="C182" s="47">
        <v>71.650002000000001</v>
      </c>
      <c r="D182" s="47">
        <v>70.199996999999996</v>
      </c>
      <c r="E182" s="47">
        <v>70.349997999999999</v>
      </c>
      <c r="F182" s="47">
        <v>70.349997999999999</v>
      </c>
      <c r="G182" s="16">
        <f t="shared" si="7"/>
        <v>-1.6913792800064793E-2</v>
      </c>
      <c r="H182" s="61">
        <f t="shared" si="8"/>
        <v>-6.6913792800064792E-2</v>
      </c>
      <c r="I182" s="61">
        <f t="shared" si="6"/>
        <v>-0.82436508978947154</v>
      </c>
      <c r="J182" s="21"/>
    </row>
    <row r="183" spans="1:10" ht="14.25" customHeight="1" x14ac:dyDescent="0.35">
      <c r="A183" s="56">
        <v>44446</v>
      </c>
      <c r="B183" s="47">
        <v>71.5</v>
      </c>
      <c r="C183" s="47">
        <v>71.900002000000001</v>
      </c>
      <c r="D183" s="47">
        <v>69.400002000000001</v>
      </c>
      <c r="E183" s="47">
        <v>69.900002000000001</v>
      </c>
      <c r="F183" s="47">
        <v>69.900002000000001</v>
      </c>
      <c r="G183" s="16">
        <f t="shared" si="7"/>
        <v>-6.4170772790480652E-3</v>
      </c>
      <c r="H183" s="61">
        <f t="shared" si="8"/>
        <v>-5.6417077279048065E-2</v>
      </c>
      <c r="I183" s="61">
        <f t="shared" si="6"/>
        <v>-0.87530504312657176</v>
      </c>
      <c r="J183" s="21"/>
    </row>
    <row r="184" spans="1:10" ht="14.25" customHeight="1" x14ac:dyDescent="0.35">
      <c r="A184" s="56">
        <v>44447</v>
      </c>
      <c r="B184" s="47">
        <v>70.599997999999999</v>
      </c>
      <c r="C184" s="47">
        <v>71</v>
      </c>
      <c r="D184" s="47">
        <v>69</v>
      </c>
      <c r="E184" s="47">
        <v>69.599997999999999</v>
      </c>
      <c r="F184" s="47">
        <v>69.599997999999999</v>
      </c>
      <c r="G184" s="16">
        <f t="shared" si="7"/>
        <v>-4.3011392473260969E-3</v>
      </c>
      <c r="H184" s="61">
        <f t="shared" si="8"/>
        <v>-5.4301139247326102E-2</v>
      </c>
      <c r="I184" s="61">
        <f t="shared" si="6"/>
        <v>-0.90926576669065573</v>
      </c>
      <c r="J184" s="21"/>
    </row>
    <row r="185" spans="1:10" ht="14.25" customHeight="1" x14ac:dyDescent="0.35">
      <c r="A185" s="56">
        <v>44448</v>
      </c>
      <c r="B185" s="47">
        <v>69.599997999999999</v>
      </c>
      <c r="C185" s="47">
        <v>70.349997999999999</v>
      </c>
      <c r="D185" s="47">
        <v>69.25</v>
      </c>
      <c r="E185" s="47">
        <v>69.599997999999999</v>
      </c>
      <c r="F185" s="47">
        <v>69.599997999999999</v>
      </c>
      <c r="G185" s="16">
        <f t="shared" si="7"/>
        <v>0</v>
      </c>
      <c r="H185" s="61">
        <f t="shared" si="8"/>
        <v>-0.05</v>
      </c>
      <c r="I185" s="61">
        <f t="shared" si="6"/>
        <v>-0.90926576669065573</v>
      </c>
      <c r="J185" s="21"/>
    </row>
    <row r="186" spans="1:10" ht="14.25" customHeight="1" x14ac:dyDescent="0.35">
      <c r="A186" s="56">
        <v>44452</v>
      </c>
      <c r="B186" s="47">
        <v>69.699996999999996</v>
      </c>
      <c r="C186" s="47">
        <v>71.199996999999996</v>
      </c>
      <c r="D186" s="47">
        <v>69.550003000000004</v>
      </c>
      <c r="E186" s="47">
        <v>69.800003000000004</v>
      </c>
      <c r="F186" s="47">
        <v>69.800003000000004</v>
      </c>
      <c r="G186" s="16">
        <f t="shared" si="7"/>
        <v>2.8695141435273312E-3</v>
      </c>
      <c r="H186" s="61">
        <f t="shared" si="8"/>
        <v>-4.713048585647267E-2</v>
      </c>
      <c r="I186" s="61">
        <f t="shared" si="6"/>
        <v>-0.88662502017916012</v>
      </c>
      <c r="J186" s="21"/>
    </row>
    <row r="187" spans="1:10" ht="14.25" customHeight="1" x14ac:dyDescent="0.35">
      <c r="A187" s="56">
        <v>44453</v>
      </c>
      <c r="B187" s="47">
        <v>70.199996999999996</v>
      </c>
      <c r="C187" s="47">
        <v>72.599997999999999</v>
      </c>
      <c r="D187" s="47">
        <v>70.199996999999996</v>
      </c>
      <c r="E187" s="47">
        <v>72.050003000000004</v>
      </c>
      <c r="F187" s="47">
        <v>72.050003000000004</v>
      </c>
      <c r="G187" s="16">
        <f t="shared" si="7"/>
        <v>3.1726311335013135E-2</v>
      </c>
      <c r="H187" s="61">
        <f t="shared" si="8"/>
        <v>-1.8273688664986867E-2</v>
      </c>
      <c r="I187" s="61">
        <f t="shared" si="6"/>
        <v>-0.63192298947560765</v>
      </c>
      <c r="J187" s="21"/>
    </row>
    <row r="188" spans="1:10" ht="14.25" customHeight="1" x14ac:dyDescent="0.35">
      <c r="A188" s="56">
        <v>44454</v>
      </c>
      <c r="B188" s="47">
        <v>73.25</v>
      </c>
      <c r="C188" s="47">
        <v>77.400002000000001</v>
      </c>
      <c r="D188" s="47">
        <v>72.599997999999999</v>
      </c>
      <c r="E188" s="47">
        <v>76.300003000000004</v>
      </c>
      <c r="F188" s="47">
        <v>76.300003000000004</v>
      </c>
      <c r="G188" s="16">
        <f t="shared" si="7"/>
        <v>5.7312613525608513E-2</v>
      </c>
      <c r="H188" s="61">
        <f t="shared" si="8"/>
        <v>7.3126135256085106E-3</v>
      </c>
      <c r="I188" s="61">
        <f t="shared" si="6"/>
        <v>-0.15081915370223081</v>
      </c>
      <c r="J188" s="21"/>
    </row>
    <row r="189" spans="1:10" ht="14.25" customHeight="1" x14ac:dyDescent="0.35">
      <c r="A189" s="56">
        <v>44455</v>
      </c>
      <c r="B189" s="47">
        <v>77.25</v>
      </c>
      <c r="C189" s="47">
        <v>77.349997999999999</v>
      </c>
      <c r="D189" s="47">
        <v>74.949996999999996</v>
      </c>
      <c r="E189" s="47">
        <v>75.949996999999996</v>
      </c>
      <c r="F189" s="47">
        <v>75.949996999999996</v>
      </c>
      <c r="G189" s="16">
        <f t="shared" si="7"/>
        <v>-4.5977880667801146E-3</v>
      </c>
      <c r="H189" s="61">
        <f t="shared" si="8"/>
        <v>-5.4597788066780117E-2</v>
      </c>
      <c r="I189" s="61">
        <f t="shared" si="6"/>
        <v>-0.19044014879486615</v>
      </c>
      <c r="J189" s="21"/>
    </row>
    <row r="190" spans="1:10" ht="14.25" customHeight="1" x14ac:dyDescent="0.35">
      <c r="A190" s="56">
        <v>44456</v>
      </c>
      <c r="B190" s="47">
        <v>77.400002000000001</v>
      </c>
      <c r="C190" s="47">
        <v>81.949996999999996</v>
      </c>
      <c r="D190" s="47">
        <v>76.650002000000001</v>
      </c>
      <c r="E190" s="47">
        <v>78.550003000000004</v>
      </c>
      <c r="F190" s="47">
        <v>78.550003000000004</v>
      </c>
      <c r="G190" s="16">
        <f t="shared" si="7"/>
        <v>3.366021335175351E-2</v>
      </c>
      <c r="H190" s="61">
        <f t="shared" si="8"/>
        <v>-1.6339786648246493E-2</v>
      </c>
      <c r="I190" s="61">
        <f t="shared" si="6"/>
        <v>0.10388287700132165</v>
      </c>
      <c r="J190" s="21"/>
    </row>
    <row r="191" spans="1:10" ht="14.25" customHeight="1" x14ac:dyDescent="0.35">
      <c r="A191" s="56">
        <v>44459</v>
      </c>
      <c r="B191" s="47">
        <v>78.550003000000004</v>
      </c>
      <c r="C191" s="47">
        <v>82.650002000000001</v>
      </c>
      <c r="D191" s="47">
        <v>77.599997999999999</v>
      </c>
      <c r="E191" s="47">
        <v>78.5</v>
      </c>
      <c r="F191" s="47">
        <v>78.5</v>
      </c>
      <c r="G191" s="16">
        <f t="shared" si="7"/>
        <v>-6.3677810550098171E-4</v>
      </c>
      <c r="H191" s="61">
        <f t="shared" si="8"/>
        <v>-5.0636778105500983E-2</v>
      </c>
      <c r="I191" s="61">
        <f t="shared" si="6"/>
        <v>9.8222492271868009E-2</v>
      </c>
      <c r="J191" s="21"/>
    </row>
    <row r="192" spans="1:10" ht="14.25" customHeight="1" x14ac:dyDescent="0.35">
      <c r="A192" s="56">
        <v>44460</v>
      </c>
      <c r="B192" s="47">
        <v>78.5</v>
      </c>
      <c r="C192" s="47">
        <v>81</v>
      </c>
      <c r="D192" s="47">
        <v>77.050003000000004</v>
      </c>
      <c r="E192" s="47">
        <v>79.75</v>
      </c>
      <c r="F192" s="47">
        <v>79.75</v>
      </c>
      <c r="G192" s="16">
        <f t="shared" si="7"/>
        <v>1.5798116876591311E-2</v>
      </c>
      <c r="H192" s="61">
        <f t="shared" si="8"/>
        <v>-3.4201883123408688E-2</v>
      </c>
      <c r="I192" s="61">
        <f t="shared" si="6"/>
        <v>0.23972362044050827</v>
      </c>
      <c r="J192" s="21"/>
    </row>
    <row r="193" spans="1:10" ht="14.25" customHeight="1" x14ac:dyDescent="0.35">
      <c r="A193" s="56">
        <v>44461</v>
      </c>
      <c r="B193" s="47">
        <v>80.25</v>
      </c>
      <c r="C193" s="47">
        <v>80.449996999999996</v>
      </c>
      <c r="D193" s="47">
        <v>77.699996999999996</v>
      </c>
      <c r="E193" s="47">
        <v>78.199996999999996</v>
      </c>
      <c r="F193" s="47">
        <v>78.199996999999996</v>
      </c>
      <c r="G193" s="16">
        <f t="shared" si="7"/>
        <v>-1.962713247686072E-2</v>
      </c>
      <c r="H193" s="61">
        <f t="shared" si="8"/>
        <v>-6.9627132476860726E-2</v>
      </c>
      <c r="I193" s="61">
        <f t="shared" si="6"/>
        <v>6.4261881908686314E-2</v>
      </c>
      <c r="J193" s="21"/>
    </row>
    <row r="194" spans="1:10" ht="14.25" customHeight="1" x14ac:dyDescent="0.35">
      <c r="A194" s="56">
        <v>44462</v>
      </c>
      <c r="B194" s="47">
        <v>78.599997999999999</v>
      </c>
      <c r="C194" s="47">
        <v>79.150002000000001</v>
      </c>
      <c r="D194" s="47">
        <v>77.550003000000004</v>
      </c>
      <c r="E194" s="47">
        <v>77.849997999999999</v>
      </c>
      <c r="F194" s="47">
        <v>77.849997999999999</v>
      </c>
      <c r="G194" s="16">
        <f t="shared" si="7"/>
        <v>-4.4857365985165867E-3</v>
      </c>
      <c r="H194" s="61">
        <f t="shared" si="8"/>
        <v>-5.448573659851659E-2</v>
      </c>
      <c r="I194" s="61">
        <f t="shared" ref="I194:I247" si="9">(E194-$L$5)/SQRT($L$7)</f>
        <v>2.4641679222369935E-2</v>
      </c>
      <c r="J194" s="21"/>
    </row>
    <row r="195" spans="1:10" ht="14.25" customHeight="1" x14ac:dyDescent="0.35">
      <c r="A195" s="56">
        <v>44463</v>
      </c>
      <c r="B195" s="47">
        <v>77.849997999999999</v>
      </c>
      <c r="C195" s="47">
        <v>78.25</v>
      </c>
      <c r="D195" s="47">
        <v>75.550003000000004</v>
      </c>
      <c r="E195" s="47">
        <v>76.150002000000001</v>
      </c>
      <c r="F195" s="47">
        <v>76.150002000000001</v>
      </c>
      <c r="G195" s="16">
        <f t="shared" si="7"/>
        <v>-2.2078766984453463E-2</v>
      </c>
      <c r="H195" s="61">
        <f t="shared" si="8"/>
        <v>-7.2078766984453466E-2</v>
      </c>
      <c r="I195" s="61">
        <f t="shared" si="9"/>
        <v>-0.16779940228337054</v>
      </c>
      <c r="J195" s="21"/>
    </row>
    <row r="196" spans="1:10" ht="14.25" customHeight="1" x14ac:dyDescent="0.35">
      <c r="A196" s="56">
        <v>44466</v>
      </c>
      <c r="B196" s="47">
        <v>77.650002000000001</v>
      </c>
      <c r="C196" s="47">
        <v>78.75</v>
      </c>
      <c r="D196" s="47">
        <v>76.599997999999999</v>
      </c>
      <c r="E196" s="47">
        <v>77.300003000000004</v>
      </c>
      <c r="F196" s="47">
        <v>77.300003000000004</v>
      </c>
      <c r="G196" s="16">
        <f t="shared" ref="G196:G247" si="10">LN(E196/E195)</f>
        <v>1.4988888798084132E-2</v>
      </c>
      <c r="H196" s="61">
        <f t="shared" ref="H196:H247" si="11">G196-0.05</f>
        <v>-3.501111120191587E-2</v>
      </c>
      <c r="I196" s="61">
        <f t="shared" si="9"/>
        <v>-3.7618251167318602E-2</v>
      </c>
      <c r="J196" s="21"/>
    </row>
    <row r="197" spans="1:10" ht="14.25" customHeight="1" x14ac:dyDescent="0.35">
      <c r="A197" s="56">
        <v>44467</v>
      </c>
      <c r="B197" s="47">
        <v>77.650002000000001</v>
      </c>
      <c r="C197" s="47">
        <v>77.699996999999996</v>
      </c>
      <c r="D197" s="47">
        <v>75.699996999999996</v>
      </c>
      <c r="E197" s="47">
        <v>76.050003000000004</v>
      </c>
      <c r="F197" s="47">
        <v>76.050003000000004</v>
      </c>
      <c r="G197" s="16">
        <f t="shared" si="10"/>
        <v>-1.6302936250174541E-2</v>
      </c>
      <c r="H197" s="61">
        <f t="shared" si="11"/>
        <v>-6.6302936250174541E-2</v>
      </c>
      <c r="I197" s="61">
        <f t="shared" si="9"/>
        <v>-0.17911937933595887</v>
      </c>
      <c r="J197" s="21"/>
    </row>
    <row r="198" spans="1:10" ht="14.25" customHeight="1" x14ac:dyDescent="0.35">
      <c r="A198" s="56">
        <v>44468</v>
      </c>
      <c r="B198" s="47">
        <v>75.699996999999996</v>
      </c>
      <c r="C198" s="47">
        <v>76.75</v>
      </c>
      <c r="D198" s="47">
        <v>75</v>
      </c>
      <c r="E198" s="47">
        <v>75.800003000000004</v>
      </c>
      <c r="F198" s="47">
        <v>75.800003000000004</v>
      </c>
      <c r="G198" s="16">
        <f t="shared" si="10"/>
        <v>-3.2927259268712376E-3</v>
      </c>
      <c r="H198" s="61">
        <f t="shared" si="11"/>
        <v>-5.3292725926871239E-2</v>
      </c>
      <c r="I198" s="61">
        <f t="shared" si="9"/>
        <v>-0.20741960496968689</v>
      </c>
      <c r="J198" s="21"/>
    </row>
    <row r="199" spans="1:10" ht="14.25" customHeight="1" x14ac:dyDescent="0.35">
      <c r="A199" s="56">
        <v>44469</v>
      </c>
      <c r="B199" s="47">
        <v>76</v>
      </c>
      <c r="C199" s="47">
        <v>76.699996999999996</v>
      </c>
      <c r="D199" s="47">
        <v>74.949996999999996</v>
      </c>
      <c r="E199" s="47">
        <v>75.150002000000001</v>
      </c>
      <c r="F199" s="47">
        <v>75.150002000000001</v>
      </c>
      <c r="G199" s="16">
        <f t="shared" si="10"/>
        <v>-8.6121894137387352E-3</v>
      </c>
      <c r="H199" s="61">
        <f t="shared" si="11"/>
        <v>-5.861218941373874E-2</v>
      </c>
      <c r="I199" s="61">
        <f t="shared" si="9"/>
        <v>-0.28100030481828275</v>
      </c>
      <c r="J199" s="21"/>
    </row>
    <row r="200" spans="1:10" ht="14.25" customHeight="1" x14ac:dyDescent="0.35">
      <c r="A200" s="56">
        <v>44470</v>
      </c>
      <c r="B200" s="47">
        <v>74.199996999999996</v>
      </c>
      <c r="C200" s="47">
        <v>76.400002000000001</v>
      </c>
      <c r="D200" s="47">
        <v>74.199996999999996</v>
      </c>
      <c r="E200" s="47">
        <v>75</v>
      </c>
      <c r="F200" s="47">
        <v>75</v>
      </c>
      <c r="G200" s="16">
        <f t="shared" si="10"/>
        <v>-1.9980292761124889E-3</v>
      </c>
      <c r="H200" s="61">
        <f t="shared" si="11"/>
        <v>-5.1998029276112495E-2</v>
      </c>
      <c r="I200" s="61">
        <f t="shared" si="9"/>
        <v>-0.29798066660032468</v>
      </c>
      <c r="J200" s="21"/>
    </row>
    <row r="201" spans="1:10" ht="14.25" customHeight="1" x14ac:dyDescent="0.35">
      <c r="A201" s="56">
        <v>44473</v>
      </c>
      <c r="B201" s="47">
        <v>75.650002000000001</v>
      </c>
      <c r="C201" s="47">
        <v>76.099997999999999</v>
      </c>
      <c r="D201" s="47">
        <v>74.849997999999999</v>
      </c>
      <c r="E201" s="47">
        <v>75.25</v>
      </c>
      <c r="F201" s="47">
        <v>75.25</v>
      </c>
      <c r="G201" s="16">
        <f t="shared" si="10"/>
        <v>3.3277900926747457E-3</v>
      </c>
      <c r="H201" s="61">
        <f t="shared" si="11"/>
        <v>-4.6672209907325256E-2</v>
      </c>
      <c r="I201" s="61">
        <f t="shared" si="9"/>
        <v>-0.26968044096659666</v>
      </c>
      <c r="J201" s="21"/>
    </row>
    <row r="202" spans="1:10" ht="14.25" customHeight="1" x14ac:dyDescent="0.35">
      <c r="A202" s="56">
        <v>44474</v>
      </c>
      <c r="B202" s="47">
        <v>75.25</v>
      </c>
      <c r="C202" s="47">
        <v>76</v>
      </c>
      <c r="D202" s="47">
        <v>75.25</v>
      </c>
      <c r="E202" s="47">
        <v>75.400002000000001</v>
      </c>
      <c r="F202" s="47">
        <v>75.400002000000001</v>
      </c>
      <c r="G202" s="16">
        <f t="shared" si="10"/>
        <v>1.9913979101237986E-3</v>
      </c>
      <c r="H202" s="61">
        <f t="shared" si="11"/>
        <v>-4.8008602089876201E-2</v>
      </c>
      <c r="I202" s="61">
        <f t="shared" si="9"/>
        <v>-0.25270007918455467</v>
      </c>
      <c r="J202" s="21"/>
    </row>
    <row r="203" spans="1:10" ht="14.25" customHeight="1" x14ac:dyDescent="0.35">
      <c r="A203" s="56">
        <v>44475</v>
      </c>
      <c r="B203" s="47">
        <v>76</v>
      </c>
      <c r="C203" s="47">
        <v>76</v>
      </c>
      <c r="D203" s="47">
        <v>61.099997999999999</v>
      </c>
      <c r="E203" s="47">
        <v>70.849997999999999</v>
      </c>
      <c r="F203" s="47">
        <v>70.849997999999999</v>
      </c>
      <c r="G203" s="16">
        <f t="shared" si="10"/>
        <v>-6.2242363631072037E-2</v>
      </c>
      <c r="H203" s="61">
        <f t="shared" si="11"/>
        <v>-0.11224236363107204</v>
      </c>
      <c r="I203" s="61">
        <f t="shared" si="9"/>
        <v>-0.76776463852201549</v>
      </c>
      <c r="J203" s="21"/>
    </row>
    <row r="204" spans="1:10" ht="14.25" customHeight="1" x14ac:dyDescent="0.35">
      <c r="A204" s="56">
        <v>44476</v>
      </c>
      <c r="B204" s="47">
        <v>72.449996999999996</v>
      </c>
      <c r="C204" s="47">
        <v>75.599997999999999</v>
      </c>
      <c r="D204" s="47">
        <v>72.449996999999996</v>
      </c>
      <c r="E204" s="47">
        <v>75.099997999999999</v>
      </c>
      <c r="F204" s="47">
        <v>75.099997999999999</v>
      </c>
      <c r="G204" s="16">
        <f t="shared" si="10"/>
        <v>5.8255594230893305E-2</v>
      </c>
      <c r="H204" s="61">
        <f t="shared" si="11"/>
        <v>8.2555942308933025E-3</v>
      </c>
      <c r="I204" s="61">
        <f t="shared" si="9"/>
        <v>-0.28666080274863864</v>
      </c>
      <c r="J204" s="21"/>
    </row>
    <row r="205" spans="1:10" ht="14.25" customHeight="1" x14ac:dyDescent="0.35">
      <c r="A205" s="56">
        <v>44477</v>
      </c>
      <c r="B205" s="47">
        <v>75.099997999999999</v>
      </c>
      <c r="C205" s="47">
        <v>75.449996999999996</v>
      </c>
      <c r="D205" s="47">
        <v>74.050003000000004</v>
      </c>
      <c r="E205" s="47">
        <v>74.25</v>
      </c>
      <c r="F205" s="47">
        <v>74.25</v>
      </c>
      <c r="G205" s="16">
        <f t="shared" si="10"/>
        <v>-1.1382754456121233E-2</v>
      </c>
      <c r="H205" s="61">
        <f t="shared" si="11"/>
        <v>-6.1382754456121236E-2</v>
      </c>
      <c r="I205" s="61">
        <f t="shared" si="9"/>
        <v>-0.38288134350150888</v>
      </c>
      <c r="J205" s="21"/>
    </row>
    <row r="206" spans="1:10" ht="14.25" customHeight="1" x14ac:dyDescent="0.35">
      <c r="A206" s="56">
        <v>44480</v>
      </c>
      <c r="B206" s="47">
        <v>74.849997999999999</v>
      </c>
      <c r="C206" s="47">
        <v>77.650002000000001</v>
      </c>
      <c r="D206" s="47">
        <v>74.349997999999999</v>
      </c>
      <c r="E206" s="47">
        <v>75.650002000000001</v>
      </c>
      <c r="F206" s="47">
        <v>75.650002000000001</v>
      </c>
      <c r="G206" s="16">
        <f t="shared" si="10"/>
        <v>1.867968898909696E-2</v>
      </c>
      <c r="H206" s="61">
        <f t="shared" si="11"/>
        <v>-3.1320311010903046E-2</v>
      </c>
      <c r="I206" s="61">
        <f t="shared" si="9"/>
        <v>-0.22439985355082662</v>
      </c>
      <c r="J206" s="21"/>
    </row>
    <row r="207" spans="1:10" ht="14.25" customHeight="1" x14ac:dyDescent="0.35">
      <c r="A207" s="56">
        <v>44481</v>
      </c>
      <c r="B207" s="47">
        <v>75.650002000000001</v>
      </c>
      <c r="C207" s="47">
        <v>75.800003000000004</v>
      </c>
      <c r="D207" s="47">
        <v>74.550003000000004</v>
      </c>
      <c r="E207" s="47">
        <v>75</v>
      </c>
      <c r="F207" s="47">
        <v>75</v>
      </c>
      <c r="G207" s="16">
        <f t="shared" si="10"/>
        <v>-8.6293531355953988E-3</v>
      </c>
      <c r="H207" s="61">
        <f t="shared" si="11"/>
        <v>-5.8629353135595405E-2</v>
      </c>
      <c r="I207" s="61">
        <f t="shared" si="9"/>
        <v>-0.29798066660032468</v>
      </c>
      <c r="J207" s="21"/>
    </row>
    <row r="208" spans="1:10" ht="14.25" customHeight="1" x14ac:dyDescent="0.35">
      <c r="A208" s="56">
        <v>44482</v>
      </c>
      <c r="B208" s="47">
        <v>78.5</v>
      </c>
      <c r="C208" s="47">
        <v>79.449996999999996</v>
      </c>
      <c r="D208" s="47">
        <v>77.099997999999999</v>
      </c>
      <c r="E208" s="47">
        <v>77.550003000000004</v>
      </c>
      <c r="F208" s="47">
        <v>77.550003000000004</v>
      </c>
      <c r="G208" s="16">
        <f t="shared" si="10"/>
        <v>3.3434814770956188E-2</v>
      </c>
      <c r="H208" s="61">
        <f t="shared" si="11"/>
        <v>-1.6565185229043815E-2</v>
      </c>
      <c r="I208" s="61">
        <f t="shared" si="9"/>
        <v>-9.3180255335905508E-3</v>
      </c>
      <c r="J208" s="21"/>
    </row>
    <row r="209" spans="1:10" ht="14.25" customHeight="1" x14ac:dyDescent="0.35">
      <c r="A209" s="56">
        <v>44483</v>
      </c>
      <c r="B209" s="47">
        <v>78.199996999999996</v>
      </c>
      <c r="C209" s="47">
        <v>78.199996999999996</v>
      </c>
      <c r="D209" s="47">
        <v>76.050003000000004</v>
      </c>
      <c r="E209" s="47">
        <v>76.550003000000004</v>
      </c>
      <c r="F209" s="47">
        <v>76.550003000000004</v>
      </c>
      <c r="G209" s="16">
        <f t="shared" si="10"/>
        <v>-1.2978767013502765E-2</v>
      </c>
      <c r="H209" s="61">
        <f t="shared" si="11"/>
        <v>-6.2978767013502773E-2</v>
      </c>
      <c r="I209" s="61">
        <f t="shared" si="9"/>
        <v>-0.12251892806850276</v>
      </c>
      <c r="J209" s="21"/>
    </row>
    <row r="210" spans="1:10" ht="14.25" customHeight="1" x14ac:dyDescent="0.35">
      <c r="A210" s="56">
        <v>44487</v>
      </c>
      <c r="B210" s="47">
        <v>75.349997999999999</v>
      </c>
      <c r="C210" s="47">
        <v>77.25</v>
      </c>
      <c r="D210" s="47">
        <v>75.349997999999999</v>
      </c>
      <c r="E210" s="47">
        <v>75.800003000000004</v>
      </c>
      <c r="F210" s="47">
        <v>75.800003000000004</v>
      </c>
      <c r="G210" s="16">
        <f t="shared" si="10"/>
        <v>-9.8458290676022315E-3</v>
      </c>
      <c r="H210" s="61">
        <f t="shared" si="11"/>
        <v>-5.9845829067602233E-2</v>
      </c>
      <c r="I210" s="61">
        <f t="shared" si="9"/>
        <v>-0.20741960496968689</v>
      </c>
      <c r="J210" s="21"/>
    </row>
    <row r="211" spans="1:10" ht="14.25" customHeight="1" x14ac:dyDescent="0.35">
      <c r="A211" s="56">
        <v>44488</v>
      </c>
      <c r="B211" s="47">
        <v>76.900002000000001</v>
      </c>
      <c r="C211" s="47">
        <v>77</v>
      </c>
      <c r="D211" s="47">
        <v>73.849997999999999</v>
      </c>
      <c r="E211" s="47">
        <v>74.349997999999999</v>
      </c>
      <c r="F211" s="47">
        <v>74.349997999999999</v>
      </c>
      <c r="G211" s="16">
        <f t="shared" si="10"/>
        <v>-1.9314686219796161E-2</v>
      </c>
      <c r="H211" s="61">
        <f t="shared" si="11"/>
        <v>-6.9314686219796168E-2</v>
      </c>
      <c r="I211" s="61">
        <f t="shared" si="9"/>
        <v>-0.37156147964982278</v>
      </c>
      <c r="J211" s="21"/>
    </row>
    <row r="212" spans="1:10" ht="14.25" customHeight="1" x14ac:dyDescent="0.35">
      <c r="A212" s="56">
        <v>44489</v>
      </c>
      <c r="B212" s="47">
        <v>74.5</v>
      </c>
      <c r="C212" s="47">
        <v>75.099997999999999</v>
      </c>
      <c r="D212" s="47">
        <v>72.800003000000004</v>
      </c>
      <c r="E212" s="47">
        <v>73.599997999999999</v>
      </c>
      <c r="F212" s="47">
        <v>73.599997999999999</v>
      </c>
      <c r="G212" s="16">
        <f t="shared" si="10"/>
        <v>-1.0138647445448361E-2</v>
      </c>
      <c r="H212" s="61">
        <f t="shared" si="11"/>
        <v>-6.0138647445448362E-2</v>
      </c>
      <c r="I212" s="61">
        <f t="shared" si="9"/>
        <v>-0.45646215655100691</v>
      </c>
      <c r="J212" s="21"/>
    </row>
    <row r="213" spans="1:10" ht="14.25" customHeight="1" x14ac:dyDescent="0.35">
      <c r="A213" s="56">
        <v>44490</v>
      </c>
      <c r="B213" s="47">
        <v>74</v>
      </c>
      <c r="C213" s="47">
        <v>74.650002000000001</v>
      </c>
      <c r="D213" s="47">
        <v>73.25</v>
      </c>
      <c r="E213" s="47">
        <v>73.800003000000004</v>
      </c>
      <c r="F213" s="47">
        <v>73.800003000000004</v>
      </c>
      <c r="G213" s="16">
        <f t="shared" si="10"/>
        <v>2.7137736959153128E-3</v>
      </c>
      <c r="H213" s="61">
        <f t="shared" si="11"/>
        <v>-4.7286226304084689E-2</v>
      </c>
      <c r="I213" s="61">
        <f t="shared" si="9"/>
        <v>-0.4338214100395113</v>
      </c>
      <c r="J213" s="21"/>
    </row>
    <row r="214" spans="1:10" ht="14.25" customHeight="1" x14ac:dyDescent="0.35">
      <c r="A214" s="56">
        <v>44491</v>
      </c>
      <c r="B214" s="47">
        <v>76</v>
      </c>
      <c r="C214" s="47">
        <v>76</v>
      </c>
      <c r="D214" s="47">
        <v>72.650002000000001</v>
      </c>
      <c r="E214" s="47">
        <v>73.25</v>
      </c>
      <c r="F214" s="47">
        <v>73.25</v>
      </c>
      <c r="G214" s="16">
        <f t="shared" si="10"/>
        <v>-7.4805243596559028E-3</v>
      </c>
      <c r="H214" s="61">
        <f t="shared" si="11"/>
        <v>-5.7480524359655907E-2</v>
      </c>
      <c r="I214" s="61">
        <f t="shared" si="9"/>
        <v>-0.49608224603642104</v>
      </c>
      <c r="J214" s="21"/>
    </row>
    <row r="215" spans="1:10" ht="14.25" customHeight="1" x14ac:dyDescent="0.35">
      <c r="A215" s="56">
        <v>44494</v>
      </c>
      <c r="B215" s="47">
        <v>74</v>
      </c>
      <c r="C215" s="47">
        <v>74</v>
      </c>
      <c r="D215" s="47">
        <v>71.5</v>
      </c>
      <c r="E215" s="47">
        <v>72.599997999999999</v>
      </c>
      <c r="F215" s="47">
        <v>72.599997999999999</v>
      </c>
      <c r="G215" s="16">
        <f t="shared" si="10"/>
        <v>-8.913353614636018E-3</v>
      </c>
      <c r="H215" s="61">
        <f t="shared" si="11"/>
        <v>-5.8913353614636024E-2</v>
      </c>
      <c r="I215" s="61">
        <f t="shared" si="9"/>
        <v>-0.56966305908591919</v>
      </c>
      <c r="J215" s="21"/>
    </row>
    <row r="216" spans="1:10" ht="14.25" customHeight="1" x14ac:dyDescent="0.35">
      <c r="A216" s="56">
        <v>44495</v>
      </c>
      <c r="B216" s="47">
        <v>73</v>
      </c>
      <c r="C216" s="47">
        <v>73.349997999999999</v>
      </c>
      <c r="D216" s="47">
        <v>72.300003000000004</v>
      </c>
      <c r="E216" s="47">
        <v>72.5</v>
      </c>
      <c r="F216" s="47">
        <v>72.5</v>
      </c>
      <c r="G216" s="16">
        <f t="shared" si="10"/>
        <v>-1.3783324219116136E-3</v>
      </c>
      <c r="H216" s="61">
        <f t="shared" si="11"/>
        <v>-5.1378332421911616E-2</v>
      </c>
      <c r="I216" s="61">
        <f t="shared" si="9"/>
        <v>-0.58098292293760523</v>
      </c>
      <c r="J216" s="21"/>
    </row>
    <row r="217" spans="1:10" ht="14.25" customHeight="1" x14ac:dyDescent="0.35">
      <c r="A217" s="56">
        <v>44496</v>
      </c>
      <c r="B217" s="47">
        <v>72.5</v>
      </c>
      <c r="C217" s="47">
        <v>73.449996999999996</v>
      </c>
      <c r="D217" s="47">
        <v>72.199996999999996</v>
      </c>
      <c r="E217" s="47">
        <v>72.5</v>
      </c>
      <c r="F217" s="47">
        <v>72.5</v>
      </c>
      <c r="G217" s="16">
        <f t="shared" si="10"/>
        <v>0</v>
      </c>
      <c r="H217" s="61">
        <f t="shared" si="11"/>
        <v>-0.05</v>
      </c>
      <c r="I217" s="61">
        <f t="shared" si="9"/>
        <v>-0.58098292293760523</v>
      </c>
      <c r="J217" s="21"/>
    </row>
    <row r="218" spans="1:10" ht="14.25" customHeight="1" x14ac:dyDescent="0.35">
      <c r="A218" s="56">
        <v>44497</v>
      </c>
      <c r="B218" s="47">
        <v>73.300003000000004</v>
      </c>
      <c r="C218" s="47">
        <v>73.300003000000004</v>
      </c>
      <c r="D218" s="47">
        <v>70.650002000000001</v>
      </c>
      <c r="E218" s="47">
        <v>71.099997999999999</v>
      </c>
      <c r="F218" s="47">
        <v>71.099997999999999</v>
      </c>
      <c r="G218" s="16">
        <f t="shared" si="10"/>
        <v>-1.9499253180829484E-2</v>
      </c>
      <c r="H218" s="61">
        <f t="shared" si="11"/>
        <v>-6.9499253180829487E-2</v>
      </c>
      <c r="I218" s="61">
        <f t="shared" si="9"/>
        <v>-0.73946441288828746</v>
      </c>
      <c r="J218" s="21"/>
    </row>
    <row r="219" spans="1:10" ht="14.25" customHeight="1" x14ac:dyDescent="0.35">
      <c r="A219" s="56">
        <v>44498</v>
      </c>
      <c r="B219" s="47">
        <v>71.650002000000001</v>
      </c>
      <c r="C219" s="47">
        <v>71.949996999999996</v>
      </c>
      <c r="D219" s="47">
        <v>69.550003000000004</v>
      </c>
      <c r="E219" s="47">
        <v>70.800003000000004</v>
      </c>
      <c r="F219" s="47">
        <v>70.800003000000004</v>
      </c>
      <c r="G219" s="16">
        <f t="shared" si="10"/>
        <v>-4.2282656072449411E-3</v>
      </c>
      <c r="H219" s="61">
        <f t="shared" si="11"/>
        <v>-5.4228265607244946E-2</v>
      </c>
      <c r="I219" s="61">
        <f t="shared" si="9"/>
        <v>-0.7734241176442479</v>
      </c>
      <c r="J219" s="21"/>
    </row>
    <row r="220" spans="1:10" ht="14.25" customHeight="1" x14ac:dyDescent="0.35">
      <c r="A220" s="56">
        <v>44501</v>
      </c>
      <c r="B220" s="47">
        <v>71</v>
      </c>
      <c r="C220" s="47">
        <v>71.599997999999999</v>
      </c>
      <c r="D220" s="47">
        <v>70.599997999999999</v>
      </c>
      <c r="E220" s="47">
        <v>70.849997999999999</v>
      </c>
      <c r="F220" s="47">
        <v>70.849997999999999</v>
      </c>
      <c r="G220" s="16">
        <f t="shared" si="10"/>
        <v>7.0589483548245317E-4</v>
      </c>
      <c r="H220" s="61">
        <f t="shared" si="11"/>
        <v>-4.929410516451755E-2</v>
      </c>
      <c r="I220" s="61">
        <f t="shared" si="9"/>
        <v>-0.76776463852201549</v>
      </c>
      <c r="J220" s="21"/>
    </row>
    <row r="221" spans="1:10" ht="14.25" customHeight="1" x14ac:dyDescent="0.35">
      <c r="A221" s="56">
        <v>44502</v>
      </c>
      <c r="B221" s="47">
        <v>71.199996999999996</v>
      </c>
      <c r="C221" s="47">
        <v>71.550003000000004</v>
      </c>
      <c r="D221" s="47">
        <v>70.5</v>
      </c>
      <c r="E221" s="47">
        <v>70.900002000000001</v>
      </c>
      <c r="F221" s="47">
        <v>70.900002000000001</v>
      </c>
      <c r="G221" s="16">
        <f t="shared" si="10"/>
        <v>7.0552383878927122E-4</v>
      </c>
      <c r="H221" s="61">
        <f t="shared" si="11"/>
        <v>-4.9294476161210729E-2</v>
      </c>
      <c r="I221" s="61">
        <f t="shared" si="9"/>
        <v>-0.76210414059165954</v>
      </c>
      <c r="J221" s="21"/>
    </row>
    <row r="222" spans="1:10" ht="14.25" customHeight="1" x14ac:dyDescent="0.35">
      <c r="A222" s="56">
        <v>44503</v>
      </c>
      <c r="B222" s="47">
        <v>70.900002000000001</v>
      </c>
      <c r="C222" s="47">
        <v>71.25</v>
      </c>
      <c r="D222" s="47">
        <v>69.25</v>
      </c>
      <c r="E222" s="47">
        <v>69.699996999999996</v>
      </c>
      <c r="F222" s="47">
        <v>69.699996999999996</v>
      </c>
      <c r="G222" s="16">
        <f t="shared" si="10"/>
        <v>-1.7070187021955813E-2</v>
      </c>
      <c r="H222" s="61">
        <f t="shared" si="11"/>
        <v>-6.7070187021955815E-2</v>
      </c>
      <c r="I222" s="61">
        <f t="shared" si="9"/>
        <v>-0.89794578963806737</v>
      </c>
      <c r="J222" s="21"/>
    </row>
    <row r="223" spans="1:10" ht="14.25" customHeight="1" x14ac:dyDescent="0.35">
      <c r="A223" s="56">
        <v>44504</v>
      </c>
      <c r="B223" s="47">
        <v>69.599997999999999</v>
      </c>
      <c r="C223" s="47">
        <v>70.900002000000001</v>
      </c>
      <c r="D223" s="47">
        <v>69.599997999999999</v>
      </c>
      <c r="E223" s="47">
        <v>70.550003000000004</v>
      </c>
      <c r="F223" s="47">
        <v>70.550003000000004</v>
      </c>
      <c r="G223" s="16">
        <f t="shared" si="10"/>
        <v>1.2121446096985237E-2</v>
      </c>
      <c r="H223" s="61">
        <f t="shared" si="11"/>
        <v>-3.7878553903014769E-2</v>
      </c>
      <c r="I223" s="61">
        <f t="shared" si="9"/>
        <v>-0.80172434327797593</v>
      </c>
      <c r="J223" s="21"/>
    </row>
    <row r="224" spans="1:10" ht="14.25" customHeight="1" x14ac:dyDescent="0.35">
      <c r="A224" s="56">
        <v>44508</v>
      </c>
      <c r="B224" s="47">
        <v>70.800003000000004</v>
      </c>
      <c r="C224" s="47">
        <v>73.199996999999996</v>
      </c>
      <c r="D224" s="47">
        <v>70.550003000000004</v>
      </c>
      <c r="E224" s="47">
        <v>72.5</v>
      </c>
      <c r="F224" s="47">
        <v>72.5</v>
      </c>
      <c r="G224" s="16">
        <f t="shared" si="10"/>
        <v>2.726484103877367E-2</v>
      </c>
      <c r="H224" s="61">
        <f t="shared" si="11"/>
        <v>-2.2735158961226333E-2</v>
      </c>
      <c r="I224" s="61">
        <f t="shared" si="9"/>
        <v>-0.58098292293760523</v>
      </c>
      <c r="J224" s="21"/>
    </row>
    <row r="225" spans="1:10" ht="14.25" customHeight="1" x14ac:dyDescent="0.35">
      <c r="A225" s="56">
        <v>44509</v>
      </c>
      <c r="B225" s="47">
        <v>72.75</v>
      </c>
      <c r="C225" s="47">
        <v>75.5</v>
      </c>
      <c r="D225" s="47">
        <v>72.349997999999999</v>
      </c>
      <c r="E225" s="47">
        <v>74.349997999999999</v>
      </c>
      <c r="F225" s="47">
        <v>74.349997999999999</v>
      </c>
      <c r="G225" s="16">
        <f t="shared" si="10"/>
        <v>2.5197084145736379E-2</v>
      </c>
      <c r="H225" s="61">
        <f t="shared" si="11"/>
        <v>-2.4802915854263623E-2</v>
      </c>
      <c r="I225" s="61">
        <f t="shared" si="9"/>
        <v>-0.37156147964982278</v>
      </c>
      <c r="J225" s="21"/>
    </row>
    <row r="226" spans="1:10" ht="14.25" customHeight="1" x14ac:dyDescent="0.35">
      <c r="A226" s="56">
        <v>44510</v>
      </c>
      <c r="B226" s="47">
        <v>74.400002000000001</v>
      </c>
      <c r="C226" s="47">
        <v>75.699996999999996</v>
      </c>
      <c r="D226" s="47">
        <v>73.300003000000004</v>
      </c>
      <c r="E226" s="47">
        <v>73.5</v>
      </c>
      <c r="F226" s="47">
        <v>73.5</v>
      </c>
      <c r="G226" s="16">
        <f t="shared" si="10"/>
        <v>-1.1498239787574464E-2</v>
      </c>
      <c r="H226" s="61">
        <f t="shared" si="11"/>
        <v>-6.1498239787574467E-2</v>
      </c>
      <c r="I226" s="61">
        <f t="shared" si="9"/>
        <v>-0.46778202040269301</v>
      </c>
      <c r="J226" s="21"/>
    </row>
    <row r="227" spans="1:10" ht="14.25" customHeight="1" x14ac:dyDescent="0.35">
      <c r="A227" s="56">
        <v>44511</v>
      </c>
      <c r="B227" s="47">
        <v>73.800003000000004</v>
      </c>
      <c r="C227" s="47">
        <v>74.300003000000004</v>
      </c>
      <c r="D227" s="47">
        <v>72.300003000000004</v>
      </c>
      <c r="E227" s="47">
        <v>73.199996999999996</v>
      </c>
      <c r="F227" s="47">
        <v>73.199996999999996</v>
      </c>
      <c r="G227" s="16">
        <f t="shared" si="10"/>
        <v>-4.0900262351325741E-3</v>
      </c>
      <c r="H227" s="61">
        <f t="shared" si="11"/>
        <v>-5.4090026235132579E-2</v>
      </c>
      <c r="I227" s="61">
        <f t="shared" si="9"/>
        <v>-0.50174263076587466</v>
      </c>
      <c r="J227" s="21"/>
    </row>
    <row r="228" spans="1:10" ht="14.25" customHeight="1" x14ac:dyDescent="0.35">
      <c r="A228" s="56">
        <v>44512</v>
      </c>
      <c r="B228" s="47">
        <v>73.25</v>
      </c>
      <c r="C228" s="47">
        <v>76</v>
      </c>
      <c r="D228" s="47">
        <v>72.599997999999999</v>
      </c>
      <c r="E228" s="47">
        <v>74</v>
      </c>
      <c r="F228" s="47">
        <v>74</v>
      </c>
      <c r="G228" s="16">
        <f t="shared" si="10"/>
        <v>1.0869713220511425E-2</v>
      </c>
      <c r="H228" s="61">
        <f t="shared" si="11"/>
        <v>-3.9130286779488578E-2</v>
      </c>
      <c r="I228" s="61">
        <f t="shared" si="9"/>
        <v>-0.4111815691352369</v>
      </c>
      <c r="J228" s="21"/>
    </row>
    <row r="229" spans="1:10" ht="14.25" customHeight="1" x14ac:dyDescent="0.35">
      <c r="A229" s="56">
        <v>44515</v>
      </c>
      <c r="B229" s="47">
        <v>73</v>
      </c>
      <c r="C229" s="47">
        <v>74.349997999999999</v>
      </c>
      <c r="D229" s="47">
        <v>70.699996999999996</v>
      </c>
      <c r="E229" s="47">
        <v>71.25</v>
      </c>
      <c r="F229" s="47">
        <v>71.25</v>
      </c>
      <c r="G229" s="16">
        <f t="shared" si="10"/>
        <v>-3.7870274055409853E-2</v>
      </c>
      <c r="H229" s="61">
        <f t="shared" si="11"/>
        <v>-8.7870274055409855E-2</v>
      </c>
      <c r="I229" s="61">
        <f t="shared" si="9"/>
        <v>-0.72248405110624547</v>
      </c>
      <c r="J229" s="21"/>
    </row>
    <row r="230" spans="1:10" ht="14.25" customHeight="1" x14ac:dyDescent="0.35">
      <c r="A230" s="56">
        <v>44516</v>
      </c>
      <c r="B230" s="47">
        <v>72.5</v>
      </c>
      <c r="C230" s="47">
        <v>79.400002000000001</v>
      </c>
      <c r="D230" s="47">
        <v>71.5</v>
      </c>
      <c r="E230" s="47">
        <v>78.150002000000001</v>
      </c>
      <c r="F230" s="47">
        <v>78.150002000000001</v>
      </c>
      <c r="G230" s="16">
        <f t="shared" si="10"/>
        <v>9.2435263310536031E-2</v>
      </c>
      <c r="H230" s="61">
        <f t="shared" si="11"/>
        <v>4.2435263310536028E-2</v>
      </c>
      <c r="I230" s="61">
        <f t="shared" si="9"/>
        <v>5.8602402786453879E-2</v>
      </c>
      <c r="J230" s="21"/>
    </row>
    <row r="231" spans="1:10" ht="14.25" customHeight="1" x14ac:dyDescent="0.35">
      <c r="A231" s="56">
        <v>44517</v>
      </c>
      <c r="B231" s="47">
        <v>78.900002000000001</v>
      </c>
      <c r="C231" s="47">
        <v>79.349997999999999</v>
      </c>
      <c r="D231" s="47">
        <v>76.099997999999999</v>
      </c>
      <c r="E231" s="47">
        <v>78.099997999999999</v>
      </c>
      <c r="F231" s="47">
        <v>78.099997999999999</v>
      </c>
      <c r="G231" s="16">
        <f t="shared" si="10"/>
        <v>-6.4005122185062315E-4</v>
      </c>
      <c r="H231" s="61">
        <f t="shared" si="11"/>
        <v>-5.0640051221850627E-2</v>
      </c>
      <c r="I231" s="61">
        <f t="shared" si="9"/>
        <v>5.2941904856097982E-2</v>
      </c>
      <c r="J231" s="21"/>
    </row>
    <row r="232" spans="1:10" ht="14.25" customHeight="1" x14ac:dyDescent="0.35">
      <c r="A232" s="56">
        <v>44518</v>
      </c>
      <c r="B232" s="47">
        <v>77.949996999999996</v>
      </c>
      <c r="C232" s="47">
        <v>78.599997999999999</v>
      </c>
      <c r="D232" s="47">
        <v>74.5</v>
      </c>
      <c r="E232" s="47">
        <v>77.400002000000001</v>
      </c>
      <c r="F232" s="47">
        <v>77.400002000000001</v>
      </c>
      <c r="G232" s="16">
        <f t="shared" si="10"/>
        <v>-9.003224801970881E-3</v>
      </c>
      <c r="H232" s="61">
        <f t="shared" si="11"/>
        <v>-5.9003224801970885E-2</v>
      </c>
      <c r="I232" s="61">
        <f t="shared" si="9"/>
        <v>-2.6298274114730274E-2</v>
      </c>
      <c r="J232" s="21"/>
    </row>
    <row r="233" spans="1:10" ht="14.25" customHeight="1" x14ac:dyDescent="0.35">
      <c r="A233" s="56">
        <v>44522</v>
      </c>
      <c r="B233" s="47">
        <v>77.75</v>
      </c>
      <c r="C233" s="47">
        <v>80.099997999999999</v>
      </c>
      <c r="D233" s="47">
        <v>75.599997999999999</v>
      </c>
      <c r="E233" s="47">
        <v>78.5</v>
      </c>
      <c r="F233" s="47">
        <v>78.5</v>
      </c>
      <c r="G233" s="16">
        <f t="shared" si="10"/>
        <v>1.4111818352888283E-2</v>
      </c>
      <c r="H233" s="61">
        <f t="shared" si="11"/>
        <v>-3.5888181647111717E-2</v>
      </c>
      <c r="I233" s="61">
        <f t="shared" si="9"/>
        <v>9.8222492271868009E-2</v>
      </c>
      <c r="J233" s="21"/>
    </row>
    <row r="234" spans="1:10" ht="14.25" customHeight="1" x14ac:dyDescent="0.35">
      <c r="A234" s="56">
        <v>44523</v>
      </c>
      <c r="B234" s="47">
        <v>79.900002000000001</v>
      </c>
      <c r="C234" s="47">
        <v>85.150002000000001</v>
      </c>
      <c r="D234" s="47">
        <v>77.699996999999996</v>
      </c>
      <c r="E234" s="47">
        <v>84.449996999999996</v>
      </c>
      <c r="F234" s="47">
        <v>84.449996999999996</v>
      </c>
      <c r="G234" s="16">
        <f t="shared" si="10"/>
        <v>7.306098294146704E-2</v>
      </c>
      <c r="H234" s="61">
        <f t="shared" si="11"/>
        <v>2.3060982941467037E-2</v>
      </c>
      <c r="I234" s="61">
        <f t="shared" si="9"/>
        <v>0.77176752275188754</v>
      </c>
      <c r="J234" s="21"/>
    </row>
    <row r="235" spans="1:10" ht="14.25" customHeight="1" x14ac:dyDescent="0.35">
      <c r="A235" s="56">
        <v>44524</v>
      </c>
      <c r="B235" s="47">
        <v>85.150002000000001</v>
      </c>
      <c r="C235" s="47">
        <v>87.300003000000004</v>
      </c>
      <c r="D235" s="47">
        <v>81.550003000000004</v>
      </c>
      <c r="E235" s="47">
        <v>82.849997999999999</v>
      </c>
      <c r="F235" s="47">
        <v>82.849997999999999</v>
      </c>
      <c r="G235" s="16">
        <f t="shared" si="10"/>
        <v>-1.9127887997270113E-2</v>
      </c>
      <c r="H235" s="61">
        <f t="shared" si="11"/>
        <v>-6.9127887997270113E-2</v>
      </c>
      <c r="I235" s="61">
        <f t="shared" si="9"/>
        <v>0.59064619189693091</v>
      </c>
      <c r="J235" s="21"/>
    </row>
    <row r="236" spans="1:10" ht="14.25" customHeight="1" x14ac:dyDescent="0.35">
      <c r="A236" s="56">
        <v>44525</v>
      </c>
      <c r="B236" s="47">
        <v>82.5</v>
      </c>
      <c r="C236" s="47">
        <v>83.400002000000001</v>
      </c>
      <c r="D236" s="47">
        <v>80.300003000000004</v>
      </c>
      <c r="E236" s="47">
        <v>80.900002000000001</v>
      </c>
      <c r="F236" s="47">
        <v>80.900002000000001</v>
      </c>
      <c r="G236" s="16">
        <f t="shared" si="10"/>
        <v>-2.3817870946235033E-2</v>
      </c>
      <c r="H236" s="61">
        <f t="shared" si="11"/>
        <v>-7.3817870946235042E-2</v>
      </c>
      <c r="I236" s="61">
        <f t="shared" si="9"/>
        <v>0.36990488475746242</v>
      </c>
      <c r="J236" s="21"/>
    </row>
    <row r="237" spans="1:10" ht="14.25" customHeight="1" x14ac:dyDescent="0.35">
      <c r="A237" s="56">
        <v>44526</v>
      </c>
      <c r="B237" s="47">
        <v>78.25</v>
      </c>
      <c r="C237" s="47">
        <v>79.400002000000001</v>
      </c>
      <c r="D237" s="47">
        <v>74.25</v>
      </c>
      <c r="E237" s="47">
        <v>75.449996999999996</v>
      </c>
      <c r="F237" s="47">
        <v>75.449996999999996</v>
      </c>
      <c r="G237" s="16">
        <f t="shared" si="10"/>
        <v>-6.9743703333898954E-2</v>
      </c>
      <c r="H237" s="61">
        <f t="shared" si="11"/>
        <v>-0.11974370333389896</v>
      </c>
      <c r="I237" s="61">
        <f t="shared" si="9"/>
        <v>-0.24704060006232226</v>
      </c>
      <c r="J237" s="21"/>
    </row>
    <row r="238" spans="1:10" ht="14.25" customHeight="1" x14ac:dyDescent="0.35">
      <c r="A238" s="56">
        <v>44529</v>
      </c>
      <c r="B238" s="47">
        <v>72.099997999999999</v>
      </c>
      <c r="C238" s="47">
        <v>73</v>
      </c>
      <c r="D238" s="47">
        <v>69.5</v>
      </c>
      <c r="E238" s="47">
        <v>70.75</v>
      </c>
      <c r="F238" s="47">
        <v>70.75</v>
      </c>
      <c r="G238" s="16">
        <f t="shared" si="10"/>
        <v>-6.4317608929078604E-2</v>
      </c>
      <c r="H238" s="61">
        <f t="shared" si="11"/>
        <v>-0.11431760892907861</v>
      </c>
      <c r="I238" s="61">
        <f t="shared" si="9"/>
        <v>-0.77908450237370153</v>
      </c>
      <c r="J238" s="21"/>
    </row>
    <row r="239" spans="1:10" ht="14.25" customHeight="1" x14ac:dyDescent="0.35">
      <c r="A239" s="56">
        <v>44530</v>
      </c>
      <c r="B239" s="47">
        <v>70.099997999999999</v>
      </c>
      <c r="C239" s="47">
        <v>73.25</v>
      </c>
      <c r="D239" s="47">
        <v>69.050003000000004</v>
      </c>
      <c r="E239" s="47">
        <v>70.099997999999999</v>
      </c>
      <c r="F239" s="47">
        <v>70.099997999999999</v>
      </c>
      <c r="G239" s="16">
        <f t="shared" si="10"/>
        <v>-9.2297710134734492E-3</v>
      </c>
      <c r="H239" s="61">
        <f t="shared" si="11"/>
        <v>-5.9229771013473452E-2</v>
      </c>
      <c r="I239" s="61">
        <f t="shared" si="9"/>
        <v>-0.85266531542319968</v>
      </c>
      <c r="J239" s="21"/>
    </row>
    <row r="240" spans="1:10" ht="14.25" customHeight="1" x14ac:dyDescent="0.35">
      <c r="A240" s="56">
        <v>44531</v>
      </c>
      <c r="B240" s="47">
        <v>70.949996999999996</v>
      </c>
      <c r="C240" s="47">
        <v>72.150002000000001</v>
      </c>
      <c r="D240" s="47">
        <v>69.25</v>
      </c>
      <c r="E240" s="47">
        <v>71.150002000000001</v>
      </c>
      <c r="F240" s="47">
        <v>71.150002000000001</v>
      </c>
      <c r="G240" s="16">
        <f t="shared" si="10"/>
        <v>1.4867587135614913E-2</v>
      </c>
      <c r="H240" s="61">
        <f t="shared" si="11"/>
        <v>-3.5132412864385093E-2</v>
      </c>
      <c r="I240" s="61">
        <f t="shared" si="9"/>
        <v>-0.73380391495793151</v>
      </c>
      <c r="J240" s="21"/>
    </row>
    <row r="241" spans="1:10" ht="14.25" customHeight="1" x14ac:dyDescent="0.35">
      <c r="A241" s="56">
        <v>44532</v>
      </c>
      <c r="B241" s="47">
        <v>71.199996999999996</v>
      </c>
      <c r="C241" s="47">
        <v>72.400002000000001</v>
      </c>
      <c r="D241" s="47">
        <v>70.199996999999996</v>
      </c>
      <c r="E241" s="47">
        <v>71.400002000000001</v>
      </c>
      <c r="F241" s="47">
        <v>71.400002000000001</v>
      </c>
      <c r="G241" s="16">
        <f t="shared" si="10"/>
        <v>3.5075447112541719E-3</v>
      </c>
      <c r="H241" s="61">
        <f t="shared" si="11"/>
        <v>-4.6492455288745828E-2</v>
      </c>
      <c r="I241" s="61">
        <f t="shared" si="9"/>
        <v>-0.70550368932420349</v>
      </c>
      <c r="J241" s="21"/>
    </row>
    <row r="242" spans="1:10" ht="14.25" customHeight="1" x14ac:dyDescent="0.35">
      <c r="A242" s="56">
        <v>44533</v>
      </c>
      <c r="B242" s="47">
        <v>71.400002000000001</v>
      </c>
      <c r="C242" s="47">
        <v>72.25</v>
      </c>
      <c r="D242" s="47">
        <v>70.199996999999996</v>
      </c>
      <c r="E242" s="47">
        <v>71.300003000000004</v>
      </c>
      <c r="F242" s="47">
        <v>71.300003000000004</v>
      </c>
      <c r="G242" s="16">
        <f t="shared" si="10"/>
        <v>-1.4015278607570237E-3</v>
      </c>
      <c r="H242" s="61">
        <f t="shared" si="11"/>
        <v>-5.1401527860757024E-2</v>
      </c>
      <c r="I242" s="61">
        <f t="shared" si="9"/>
        <v>-0.71682366637679185</v>
      </c>
      <c r="J242" s="21"/>
    </row>
    <row r="243" spans="1:10" ht="14.25" customHeight="1" x14ac:dyDescent="0.35">
      <c r="A243" s="56">
        <v>44536</v>
      </c>
      <c r="B243" s="47">
        <v>70.849997999999999</v>
      </c>
      <c r="C243" s="47">
        <v>71.699996999999996</v>
      </c>
      <c r="D243" s="47">
        <v>68.099997999999999</v>
      </c>
      <c r="E243" s="47">
        <v>68.849997999999999</v>
      </c>
      <c r="F243" s="47">
        <v>68.849997999999999</v>
      </c>
      <c r="G243" s="16">
        <f t="shared" si="10"/>
        <v>-3.496617336997878E-2</v>
      </c>
      <c r="H243" s="61">
        <f t="shared" si="11"/>
        <v>-8.4966173369978776E-2</v>
      </c>
      <c r="I243" s="61">
        <f t="shared" si="9"/>
        <v>-0.99416644359183992</v>
      </c>
      <c r="J243" s="21"/>
    </row>
    <row r="244" spans="1:10" ht="14.25" customHeight="1" x14ac:dyDescent="0.35">
      <c r="A244" s="56">
        <v>44537</v>
      </c>
      <c r="B244" s="47">
        <v>69.400002000000001</v>
      </c>
      <c r="C244" s="47">
        <v>70.349997999999999</v>
      </c>
      <c r="D244" s="47">
        <v>67.849997999999999</v>
      </c>
      <c r="E244" s="47">
        <v>68.449996999999996</v>
      </c>
      <c r="F244" s="47">
        <v>68.449996999999996</v>
      </c>
      <c r="G244" s="16">
        <f t="shared" si="10"/>
        <v>-5.8266882191614234E-3</v>
      </c>
      <c r="H244" s="61">
        <f t="shared" si="11"/>
        <v>-5.5826688219161424E-2</v>
      </c>
      <c r="I244" s="61">
        <f t="shared" si="9"/>
        <v>-1.0394469178067076</v>
      </c>
      <c r="J244" s="21"/>
    </row>
    <row r="245" spans="1:10" ht="14.25" customHeight="1" x14ac:dyDescent="0.35">
      <c r="A245" s="56">
        <v>44538</v>
      </c>
      <c r="B245" s="47">
        <v>66.150002000000001</v>
      </c>
      <c r="C245" s="47">
        <v>69.300003000000004</v>
      </c>
      <c r="D245" s="47">
        <v>66.150002000000001</v>
      </c>
      <c r="E245" s="47">
        <v>67.75</v>
      </c>
      <c r="F245" s="47">
        <v>67.75</v>
      </c>
      <c r="G245" s="16">
        <f t="shared" si="10"/>
        <v>-1.0279048147035248E-2</v>
      </c>
      <c r="H245" s="61">
        <f t="shared" si="11"/>
        <v>-6.0279048147035247E-2</v>
      </c>
      <c r="I245" s="61">
        <f t="shared" si="9"/>
        <v>-1.1186872099784382</v>
      </c>
      <c r="J245" s="21"/>
    </row>
    <row r="246" spans="1:10" ht="14.25" customHeight="1" x14ac:dyDescent="0.35">
      <c r="A246" s="56">
        <v>44539</v>
      </c>
      <c r="B246" s="47">
        <v>68</v>
      </c>
      <c r="C246" s="47">
        <v>71.650002000000001</v>
      </c>
      <c r="D246" s="47">
        <v>68</v>
      </c>
      <c r="E246" s="47">
        <v>70.449996999999996</v>
      </c>
      <c r="F246" s="47">
        <v>70.449996999999996</v>
      </c>
      <c r="G246" s="16">
        <f t="shared" si="10"/>
        <v>3.9078736001485405E-2</v>
      </c>
      <c r="H246" s="61">
        <f t="shared" si="11"/>
        <v>-1.0921263998514598E-2</v>
      </c>
      <c r="I246" s="61">
        <f t="shared" si="9"/>
        <v>-0.81304511273688329</v>
      </c>
      <c r="J246" s="21"/>
    </row>
    <row r="247" spans="1:10" ht="14.25" customHeight="1" x14ac:dyDescent="0.35">
      <c r="A247" s="56">
        <v>44540</v>
      </c>
      <c r="B247" s="47">
        <v>69.849997999999999</v>
      </c>
      <c r="C247" s="47">
        <v>70.75</v>
      </c>
      <c r="D247" s="47">
        <v>69.099997999999999</v>
      </c>
      <c r="E247" s="47">
        <v>70.349997999999999</v>
      </c>
      <c r="F247" s="47">
        <v>70.349997999999999</v>
      </c>
      <c r="G247" s="16">
        <f t="shared" si="10"/>
        <v>-1.4204406301802561E-3</v>
      </c>
      <c r="H247" s="61">
        <f t="shared" si="11"/>
        <v>-5.142044063018026E-2</v>
      </c>
      <c r="I247" s="61">
        <f t="shared" si="9"/>
        <v>-0.82436508978947154</v>
      </c>
      <c r="J247" s="21"/>
    </row>
    <row r="248" spans="1:10" ht="14.25" customHeight="1" x14ac:dyDescent="0.3"/>
    <row r="249" spans="1:10" ht="14.25" customHeight="1" x14ac:dyDescent="0.3"/>
    <row r="250" spans="1:10" ht="14.25" customHeight="1" x14ac:dyDescent="0.3"/>
    <row r="251" spans="1:10" ht="14.25" customHeight="1" x14ac:dyDescent="0.3"/>
    <row r="252" spans="1:10" ht="14.25" customHeight="1" x14ac:dyDescent="0.3"/>
    <row r="253" spans="1:10" ht="14.25" customHeight="1" x14ac:dyDescent="0.3"/>
    <row r="254" spans="1:10" ht="14.25" customHeight="1" x14ac:dyDescent="0.3"/>
    <row r="255" spans="1:10" ht="14.25" customHeight="1" x14ac:dyDescent="0.3"/>
    <row r="256" spans="1:10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1000"/>
  <sheetViews>
    <sheetView zoomScale="133" workbookViewId="0">
      <selection activeCell="E19" sqref="E19"/>
    </sheetView>
  </sheetViews>
  <sheetFormatPr defaultColWidth="12.6640625" defaultRowHeight="15" customHeight="1" x14ac:dyDescent="0.3"/>
  <cols>
    <col min="1" max="1" width="22.83203125" customWidth="1"/>
    <col min="2" max="2" width="10" customWidth="1"/>
    <col min="3" max="26" width="7.6640625" customWidth="1"/>
  </cols>
  <sheetData>
    <row r="1" spans="1:18" ht="14.25" customHeight="1" x14ac:dyDescent="0.35">
      <c r="A1" s="6" t="s">
        <v>13</v>
      </c>
      <c r="B1" s="7">
        <v>0.05</v>
      </c>
      <c r="D1" s="8" t="s">
        <v>14</v>
      </c>
      <c r="E1" s="9"/>
      <c r="F1" s="9"/>
      <c r="G1" s="9"/>
      <c r="H1" s="9"/>
      <c r="I1" s="9"/>
      <c r="J1" s="9"/>
    </row>
    <row r="2" spans="1:18" ht="14.25" customHeight="1" x14ac:dyDescent="0.35">
      <c r="A2" s="5"/>
    </row>
    <row r="3" spans="1:18" ht="14.25" customHeight="1" x14ac:dyDescent="0.35">
      <c r="A3" s="10" t="s">
        <v>15</v>
      </c>
    </row>
    <row r="4" spans="1:18" ht="14.25" customHeight="1" x14ac:dyDescent="0.35">
      <c r="A4" s="5"/>
      <c r="F4" s="11" t="s">
        <v>16</v>
      </c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ht="14.25" customHeight="1" x14ac:dyDescent="0.35">
      <c r="A5" s="13" t="s">
        <v>17</v>
      </c>
      <c r="B5" s="12">
        <f>'HDFC Historical Data'!N11</f>
        <v>-4.957547868284292E-2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18" ht="14.25" customHeight="1" x14ac:dyDescent="0.35">
      <c r="A6" s="13" t="s">
        <v>18</v>
      </c>
      <c r="B6" s="12">
        <f>SQRT('HDFC Historical Data'!L8)</f>
        <v>1.5259319532994834E-2</v>
      </c>
      <c r="F6" s="17" t="s">
        <v>33</v>
      </c>
      <c r="G6" s="12"/>
      <c r="H6" s="18">
        <v>0.05</v>
      </c>
      <c r="I6" s="17" t="s">
        <v>37</v>
      </c>
      <c r="J6" s="12"/>
      <c r="K6" s="12"/>
      <c r="L6" s="12"/>
      <c r="M6" s="12"/>
      <c r="N6" s="12"/>
      <c r="O6" s="12"/>
      <c r="P6" s="12"/>
      <c r="Q6" s="12"/>
    </row>
    <row r="7" spans="1:18" ht="14.25" customHeight="1" x14ac:dyDescent="0.35">
      <c r="A7" s="13" t="s">
        <v>19</v>
      </c>
      <c r="B7" s="14">
        <f>(B5-$H$6)/B6</f>
        <v>-6.5255517107124872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8" ht="14.25" customHeight="1" x14ac:dyDescent="0.35">
      <c r="A8" s="5"/>
      <c r="F8" s="17" t="s">
        <v>41</v>
      </c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20"/>
    </row>
    <row r="9" spans="1:18" ht="14.25" customHeight="1" x14ac:dyDescent="0.35">
      <c r="A9" s="10" t="s">
        <v>20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9"/>
    </row>
    <row r="10" spans="1:18" ht="14.25" customHeight="1" x14ac:dyDescent="0.35">
      <c r="A10" s="5"/>
      <c r="F10" s="17" t="s">
        <v>39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9"/>
    </row>
    <row r="11" spans="1:18" ht="14.25" customHeight="1" x14ac:dyDescent="0.35">
      <c r="A11" s="13" t="s">
        <v>17</v>
      </c>
      <c r="B11" s="12">
        <f>'ONGC Historical Data'!N11</f>
        <v>-4.8473027252084924E-2</v>
      </c>
      <c r="F11" s="12" t="s">
        <v>38</v>
      </c>
      <c r="G11" s="12"/>
      <c r="H11" s="12"/>
      <c r="I11" s="17"/>
      <c r="J11" s="12"/>
      <c r="K11" s="12"/>
      <c r="L11" s="12"/>
      <c r="M11" s="12"/>
      <c r="N11" s="12"/>
      <c r="O11" s="12"/>
      <c r="P11" s="12"/>
      <c r="Q11" s="12"/>
    </row>
    <row r="12" spans="1:18" ht="14.25" customHeight="1" x14ac:dyDescent="0.35">
      <c r="A12" s="13" t="s">
        <v>18</v>
      </c>
      <c r="B12" s="12">
        <f>SQRT('ONGC Historical Data'!L8)</f>
        <v>2.3408772749610333E-2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</row>
    <row r="13" spans="1:18" ht="14.25" customHeight="1" x14ac:dyDescent="0.35">
      <c r="A13" s="13" t="s">
        <v>19</v>
      </c>
      <c r="B13" s="12">
        <f>(B11-$H$6)/B12</f>
        <v>-4.2066719304506952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</row>
    <row r="14" spans="1:18" ht="14.25" customHeight="1" x14ac:dyDescent="0.35">
      <c r="A14" s="5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</row>
    <row r="15" spans="1:18" ht="14.25" customHeight="1" x14ac:dyDescent="0.35">
      <c r="A15" s="10" t="s">
        <v>21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</row>
    <row r="16" spans="1:18" ht="14.25" customHeight="1" x14ac:dyDescent="0.35">
      <c r="A16" s="5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</row>
    <row r="17" spans="1:17" ht="14.25" customHeight="1" x14ac:dyDescent="0.35">
      <c r="A17" s="13" t="s">
        <v>17</v>
      </c>
      <c r="B17" s="12">
        <f>'SpiceJet Historical Data'!N10</f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</row>
    <row r="18" spans="1:17" ht="14.25" customHeight="1" x14ac:dyDescent="0.35">
      <c r="A18" s="13" t="s">
        <v>18</v>
      </c>
      <c r="B18" s="12">
        <f>SQRT('SpiceJet Historical Data'!L8)</f>
        <v>2.7001404516119307E-2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</row>
    <row r="19" spans="1:17" ht="14.25" customHeight="1" x14ac:dyDescent="0.35">
      <c r="A19" s="13" t="s">
        <v>19</v>
      </c>
      <c r="B19" s="12">
        <f>(B17-$H$6)/B18</f>
        <v>-1.8517555251672553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</row>
    <row r="20" spans="1:17" ht="14.25" customHeight="1" x14ac:dyDescent="0.35"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4.25" customHeight="1" x14ac:dyDescent="0.35"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</row>
    <row r="22" spans="1:17" ht="14.25" customHeight="1" x14ac:dyDescent="0.3"/>
    <row r="23" spans="1:17" ht="14.25" customHeight="1" x14ac:dyDescent="0.3"/>
    <row r="24" spans="1:17" ht="14.25" customHeight="1" x14ac:dyDescent="0.3"/>
    <row r="25" spans="1:17" ht="14.25" customHeight="1" x14ac:dyDescent="0.3"/>
    <row r="26" spans="1:17" ht="14.25" customHeight="1" x14ac:dyDescent="0.3"/>
    <row r="27" spans="1:17" ht="14.25" customHeight="1" x14ac:dyDescent="0.3"/>
    <row r="28" spans="1:17" ht="14.25" customHeight="1" x14ac:dyDescent="0.3"/>
    <row r="29" spans="1:17" ht="14.25" customHeight="1" x14ac:dyDescent="0.3"/>
    <row r="30" spans="1:17" ht="14.25" customHeight="1" x14ac:dyDescent="0.3"/>
    <row r="31" spans="1:17" ht="14.25" customHeight="1" x14ac:dyDescent="0.3"/>
    <row r="32" spans="1:17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00"/>
  <sheetViews>
    <sheetView workbookViewId="0">
      <selection activeCell="L33" sqref="L33"/>
    </sheetView>
  </sheetViews>
  <sheetFormatPr defaultColWidth="12.6640625" defaultRowHeight="15" customHeight="1" x14ac:dyDescent="0.3"/>
  <cols>
    <col min="1" max="1" width="7.6640625" customWidth="1"/>
    <col min="2" max="2" width="15.5" customWidth="1"/>
    <col min="3" max="3" width="18" customWidth="1"/>
    <col min="4" max="4" width="8" customWidth="1"/>
    <col min="5" max="5" width="15.83203125" customWidth="1"/>
    <col min="6" max="6" width="18.5" customWidth="1"/>
    <col min="7" max="7" width="16" customWidth="1"/>
    <col min="8" max="8" width="7.6640625" customWidth="1"/>
    <col min="9" max="9" width="35.33203125" bestFit="1" customWidth="1"/>
    <col min="10" max="10" width="11.5" customWidth="1"/>
    <col min="11" max="25" width="7.6640625" customWidth="1"/>
  </cols>
  <sheetData>
    <row r="1" spans="1:10" ht="14.25" customHeight="1" x14ac:dyDescent="0.35">
      <c r="A1" s="24" t="s">
        <v>22</v>
      </c>
      <c r="B1" s="24" t="s">
        <v>48</v>
      </c>
      <c r="C1" s="52" t="s">
        <v>42</v>
      </c>
      <c r="D1" s="24" t="s">
        <v>23</v>
      </c>
      <c r="E1" s="24" t="s">
        <v>49</v>
      </c>
      <c r="F1" s="52" t="s">
        <v>36</v>
      </c>
      <c r="G1" s="25" t="s">
        <v>50</v>
      </c>
    </row>
    <row r="2" spans="1:10" ht="14.25" customHeight="1" x14ac:dyDescent="0.35">
      <c r="A2" s="47">
        <v>1388</v>
      </c>
      <c r="B2" s="47">
        <f>A2/(A2+D2)</f>
        <v>0.93119989078286558</v>
      </c>
      <c r="C2" s="49">
        <v>0</v>
      </c>
      <c r="D2" s="47">
        <v>102.550003</v>
      </c>
      <c r="E2" s="47">
        <f>D2/(A2+D2)</f>
        <v>6.8800109217134392E-2</v>
      </c>
      <c r="F2" s="49">
        <v>0</v>
      </c>
      <c r="G2" s="53">
        <f>(B2*C2)+(E2*F2)</f>
        <v>0</v>
      </c>
    </row>
    <row r="3" spans="1:10" ht="14.25" customHeight="1" x14ac:dyDescent="0.35">
      <c r="A3" s="47">
        <v>1394.9499510000001</v>
      </c>
      <c r="B3" s="47">
        <f t="shared" ref="B3:B66" si="0">A3/(A3+D3)</f>
        <v>0.93155029994054206</v>
      </c>
      <c r="C3" s="53">
        <f>LN(A3/A2)</f>
        <v>4.9946751257513187E-3</v>
      </c>
      <c r="D3" s="47">
        <v>102.5</v>
      </c>
      <c r="E3" s="47">
        <f t="shared" ref="E3:E66" si="1">D3/(A3+D3)</f>
        <v>6.8449700059457941E-2</v>
      </c>
      <c r="F3" s="49">
        <f>LN(D3/D2)</f>
        <v>-4.8771519394884104E-4</v>
      </c>
      <c r="G3" s="53">
        <f t="shared" ref="G3:G66" si="2">(B3*C3)+(E3*F3)</f>
        <v>4.6194071527589668E-3</v>
      </c>
      <c r="H3" s="23"/>
    </row>
    <row r="4" spans="1:10" ht="14.25" customHeight="1" x14ac:dyDescent="0.35">
      <c r="A4" s="47">
        <v>1416.8000489999999</v>
      </c>
      <c r="B4" s="47">
        <f t="shared" si="0"/>
        <v>0.93186004025426084</v>
      </c>
      <c r="C4" s="53">
        <f t="shared" ref="C4:C67" si="3">LN(A4/A3)</f>
        <v>1.5542304861102118E-2</v>
      </c>
      <c r="D4" s="47">
        <v>103.599998</v>
      </c>
      <c r="E4" s="47">
        <f t="shared" si="1"/>
        <v>6.813995974573922E-2</v>
      </c>
      <c r="F4" s="49">
        <f t="shared" ref="F4:F67" si="4">LN(D4/D3)</f>
        <v>1.0674511941900264E-2</v>
      </c>
      <c r="G4" s="53">
        <f t="shared" si="2"/>
        <v>1.521061364753711E-2</v>
      </c>
      <c r="I4" s="33" t="s">
        <v>17</v>
      </c>
      <c r="J4" s="34">
        <f>AVERAGE(G2:G247)</f>
        <v>4.9628784328615107E-4</v>
      </c>
    </row>
    <row r="5" spans="1:10" ht="14.25" customHeight="1" x14ac:dyDescent="0.35">
      <c r="A5" s="47">
        <v>1445</v>
      </c>
      <c r="B5" s="47">
        <f t="shared" si="0"/>
        <v>0.93189733126776397</v>
      </c>
      <c r="C5" s="53">
        <f t="shared" si="3"/>
        <v>1.9708479492929174E-2</v>
      </c>
      <c r="D5" s="47">
        <v>105.599998</v>
      </c>
      <c r="E5" s="47">
        <f t="shared" si="1"/>
        <v>6.8102668732236124E-2</v>
      </c>
      <c r="F5" s="49">
        <f t="shared" si="4"/>
        <v>1.9121041812403854E-2</v>
      </c>
      <c r="G5" s="53">
        <f t="shared" si="2"/>
        <v>1.9668473419171526E-2</v>
      </c>
      <c r="I5" s="35" t="s">
        <v>58</v>
      </c>
      <c r="J5" s="36">
        <f>_xlfn.VAR.P(G2:G247)</f>
        <v>1.7997113341775288E-4</v>
      </c>
    </row>
    <row r="6" spans="1:10" ht="14.25" customHeight="1" x14ac:dyDescent="0.35">
      <c r="A6" s="47">
        <v>1439.6999510000001</v>
      </c>
      <c r="B6" s="47">
        <f t="shared" si="0"/>
        <v>0.93365758362402651</v>
      </c>
      <c r="C6" s="53">
        <f t="shared" si="3"/>
        <v>-3.6745970490919501E-3</v>
      </c>
      <c r="D6" s="47">
        <v>102.300003</v>
      </c>
      <c r="E6" s="47">
        <f t="shared" si="1"/>
        <v>6.6342416375973504E-2</v>
      </c>
      <c r="F6" s="49">
        <f t="shared" si="4"/>
        <v>-3.1748650049673408E-2</v>
      </c>
      <c r="G6" s="53">
        <f t="shared" si="2"/>
        <v>-5.5370975626176742E-3</v>
      </c>
      <c r="I6" s="37" t="s">
        <v>59</v>
      </c>
      <c r="J6" s="39">
        <v>0.62157516999999995</v>
      </c>
    </row>
    <row r="7" spans="1:10" ht="14.25" customHeight="1" x14ac:dyDescent="0.35">
      <c r="A7" s="47">
        <v>1423.849976</v>
      </c>
      <c r="B7" s="47">
        <f t="shared" si="0"/>
        <v>0.9350210147396687</v>
      </c>
      <c r="C7" s="53">
        <f t="shared" si="3"/>
        <v>-1.1070271008219229E-2</v>
      </c>
      <c r="D7" s="47">
        <v>98.949996999999996</v>
      </c>
      <c r="E7" s="47">
        <f t="shared" si="1"/>
        <v>6.4978985260331371E-2</v>
      </c>
      <c r="F7" s="49">
        <f t="shared" si="4"/>
        <v>-3.3295060552861987E-2</v>
      </c>
      <c r="G7" s="53">
        <f t="shared" si="2"/>
        <v>-1.2514415280454537E-2</v>
      </c>
    </row>
    <row r="8" spans="1:10" ht="14.25" customHeight="1" x14ac:dyDescent="0.35">
      <c r="A8" s="47">
        <v>1384.8000489999999</v>
      </c>
      <c r="B8" s="47">
        <f t="shared" si="0"/>
        <v>0.93751269396069314</v>
      </c>
      <c r="C8" s="53">
        <f t="shared" si="3"/>
        <v>-2.7808693243051592E-2</v>
      </c>
      <c r="D8" s="47">
        <v>92.300003000000004</v>
      </c>
      <c r="E8" s="47">
        <f t="shared" si="1"/>
        <v>6.2487306039306807E-2</v>
      </c>
      <c r="F8" s="49">
        <f t="shared" si="4"/>
        <v>-6.9570467718717069E-2</v>
      </c>
      <c r="G8" s="53">
        <f t="shared" si="2"/>
        <v>-3.041827402545701E-2</v>
      </c>
    </row>
    <row r="9" spans="1:10" ht="14.25" customHeight="1" x14ac:dyDescent="0.35">
      <c r="A9" s="47">
        <v>1380.9499510000001</v>
      </c>
      <c r="B9" s="47">
        <f t="shared" si="0"/>
        <v>0.93798607175911652</v>
      </c>
      <c r="C9" s="53">
        <f t="shared" si="3"/>
        <v>-2.7841276232195367E-3</v>
      </c>
      <c r="D9" s="47">
        <v>91.300003000000004</v>
      </c>
      <c r="E9" s="47">
        <f t="shared" si="1"/>
        <v>6.2013928240883476E-2</v>
      </c>
      <c r="F9" s="49">
        <f t="shared" si="4"/>
        <v>-1.089335355188469E-2</v>
      </c>
      <c r="G9" s="53">
        <f t="shared" si="2"/>
        <v>-3.2870125780488889E-3</v>
      </c>
    </row>
    <row r="10" spans="1:10" ht="14.25" customHeight="1" x14ac:dyDescent="0.35">
      <c r="A10" s="47">
        <v>1404</v>
      </c>
      <c r="B10" s="47">
        <f t="shared" si="0"/>
        <v>0.93631210403467824</v>
      </c>
      <c r="C10" s="53">
        <f t="shared" si="3"/>
        <v>1.6553672962806017E-2</v>
      </c>
      <c r="D10" s="47">
        <v>95.5</v>
      </c>
      <c r="E10" s="47">
        <f t="shared" si="1"/>
        <v>6.3687895965321775E-2</v>
      </c>
      <c r="F10" s="49">
        <f t="shared" si="4"/>
        <v>4.4975427027054739E-2</v>
      </c>
      <c r="G10" s="53">
        <f t="shared" si="2"/>
        <v>1.8363794678801851E-2</v>
      </c>
    </row>
    <row r="11" spans="1:10" ht="14.25" customHeight="1" x14ac:dyDescent="0.35">
      <c r="A11" s="47">
        <v>1421</v>
      </c>
      <c r="B11" s="47">
        <f t="shared" si="0"/>
        <v>0.93724235605020301</v>
      </c>
      <c r="C11" s="53">
        <f t="shared" si="3"/>
        <v>1.2035543511344312E-2</v>
      </c>
      <c r="D11" s="47">
        <v>95.150002000000001</v>
      </c>
      <c r="E11" s="47">
        <f t="shared" si="1"/>
        <v>6.2757643949796993E-2</v>
      </c>
      <c r="F11" s="49">
        <f t="shared" si="4"/>
        <v>-3.6716327250832584E-3</v>
      </c>
      <c r="G11" s="53">
        <f t="shared" si="2"/>
        <v>1.1049798137641878E-2</v>
      </c>
    </row>
    <row r="12" spans="1:10" ht="14.25" customHeight="1" x14ac:dyDescent="0.35">
      <c r="A12" s="47">
        <v>1434.75</v>
      </c>
      <c r="B12" s="47">
        <f t="shared" si="0"/>
        <v>0.93811298425773115</v>
      </c>
      <c r="C12" s="53">
        <f t="shared" si="3"/>
        <v>9.6297688913712324E-3</v>
      </c>
      <c r="D12" s="47">
        <v>94.650002000000001</v>
      </c>
      <c r="E12" s="47">
        <f t="shared" si="1"/>
        <v>6.188701574226884E-2</v>
      </c>
      <c r="F12" s="49">
        <f t="shared" si="4"/>
        <v>-5.2687159757889204E-3</v>
      </c>
      <c r="G12" s="53">
        <f t="shared" si="2"/>
        <v>8.7077461238613384E-3</v>
      </c>
    </row>
    <row r="13" spans="1:10" ht="14.25" customHeight="1" x14ac:dyDescent="0.35">
      <c r="A13" s="47">
        <v>1439.900024</v>
      </c>
      <c r="B13" s="47">
        <f t="shared" si="0"/>
        <v>0.93841240972243367</v>
      </c>
      <c r="C13" s="53">
        <f t="shared" si="3"/>
        <v>3.5830653935769586E-3</v>
      </c>
      <c r="D13" s="47">
        <v>94.5</v>
      </c>
      <c r="E13" s="47">
        <f t="shared" si="1"/>
        <v>6.1587590277566363E-2</v>
      </c>
      <c r="F13" s="49">
        <f t="shared" si="4"/>
        <v>-1.5860642861152954E-3</v>
      </c>
      <c r="G13" s="53">
        <f t="shared" si="2"/>
        <v>3.2647111527724644E-3</v>
      </c>
    </row>
    <row r="14" spans="1:10" ht="14.25" customHeight="1" x14ac:dyDescent="0.35">
      <c r="A14" s="47">
        <v>1444</v>
      </c>
      <c r="B14" s="47">
        <f t="shared" si="0"/>
        <v>0.93793640816224921</v>
      </c>
      <c r="C14" s="53">
        <f t="shared" si="3"/>
        <v>2.8433570707227006E-3</v>
      </c>
      <c r="D14" s="47">
        <v>95.550003000000004</v>
      </c>
      <c r="E14" s="47">
        <f t="shared" si="1"/>
        <v>6.2063591837750787E-2</v>
      </c>
      <c r="F14" s="49">
        <f t="shared" si="4"/>
        <v>1.1049867583758753E-2</v>
      </c>
      <c r="G14" s="53">
        <f t="shared" si="2"/>
        <v>3.3526825896159811E-3</v>
      </c>
    </row>
    <row r="15" spans="1:10" ht="14.25" customHeight="1" x14ac:dyDescent="0.35">
      <c r="A15" s="47">
        <v>1443</v>
      </c>
      <c r="B15" s="47">
        <f t="shared" si="0"/>
        <v>0.93856710970483681</v>
      </c>
      <c r="C15" s="53">
        <f t="shared" si="3"/>
        <v>-6.9276067890071597E-4</v>
      </c>
      <c r="D15" s="47">
        <v>94.449996999999996</v>
      </c>
      <c r="E15" s="47">
        <f t="shared" si="1"/>
        <v>6.1432890295163203E-2</v>
      </c>
      <c r="F15" s="49">
        <f t="shared" si="4"/>
        <v>-1.1579139898775291E-2</v>
      </c>
      <c r="G15" s="53">
        <f t="shared" si="2"/>
        <v>-1.361542419226815E-3</v>
      </c>
    </row>
    <row r="16" spans="1:10" ht="14.25" customHeight="1" x14ac:dyDescent="0.35">
      <c r="A16" s="47">
        <v>1438</v>
      </c>
      <c r="B16" s="47">
        <f t="shared" si="0"/>
        <v>0.9366247620596142</v>
      </c>
      <c r="C16" s="53">
        <f t="shared" si="3"/>
        <v>-3.4710204928788554E-3</v>
      </c>
      <c r="D16" s="47">
        <v>97.300003000000004</v>
      </c>
      <c r="E16" s="47">
        <f t="shared" si="1"/>
        <v>6.3375237940385784E-2</v>
      </c>
      <c r="F16" s="49">
        <f t="shared" si="4"/>
        <v>2.9728457839755203E-2</v>
      </c>
      <c r="G16" s="53">
        <f t="shared" si="2"/>
        <v>-1.3669956540514896E-3</v>
      </c>
      <c r="J16" s="15" t="s">
        <v>61</v>
      </c>
    </row>
    <row r="17" spans="1:8" ht="14.25" customHeight="1" x14ac:dyDescent="0.35">
      <c r="A17" s="47">
        <v>1430.75</v>
      </c>
      <c r="B17" s="47">
        <f t="shared" si="0"/>
        <v>0.93681453593059416</v>
      </c>
      <c r="C17" s="53">
        <f t="shared" si="3"/>
        <v>-5.0544769917803952E-3</v>
      </c>
      <c r="D17" s="47">
        <v>96.5</v>
      </c>
      <c r="E17" s="47">
        <f t="shared" si="1"/>
        <v>6.3185464069405797E-2</v>
      </c>
      <c r="F17" s="49">
        <f t="shared" si="4"/>
        <v>-8.2560116794956288E-3</v>
      </c>
      <c r="G17" s="53">
        <f t="shared" si="2"/>
        <v>-5.2567674467579829E-3</v>
      </c>
    </row>
    <row r="18" spans="1:8" ht="14.25" customHeight="1" x14ac:dyDescent="0.35">
      <c r="A18" s="47">
        <v>1440</v>
      </c>
      <c r="B18" s="47">
        <f t="shared" si="0"/>
        <v>0.93549015604075192</v>
      </c>
      <c r="C18" s="53">
        <f t="shared" si="3"/>
        <v>6.4443312808346543E-3</v>
      </c>
      <c r="D18" s="47">
        <v>99.300003000000004</v>
      </c>
      <c r="E18" s="47">
        <f t="shared" si="1"/>
        <v>6.4509843959248012E-2</v>
      </c>
      <c r="F18" s="49">
        <f t="shared" si="4"/>
        <v>2.8602592917666678E-2</v>
      </c>
      <c r="G18" s="53">
        <f t="shared" si="2"/>
        <v>7.8737572814348792E-3</v>
      </c>
    </row>
    <row r="19" spans="1:8" ht="14.25" customHeight="1" x14ac:dyDescent="0.35">
      <c r="A19" s="47">
        <v>1432.599976</v>
      </c>
      <c r="B19" s="47">
        <f t="shared" si="0"/>
        <v>0.93533117594878379</v>
      </c>
      <c r="C19" s="53">
        <f t="shared" si="3"/>
        <v>-5.1521551424528944E-3</v>
      </c>
      <c r="D19" s="47">
        <v>99.050003000000004</v>
      </c>
      <c r="E19" s="47">
        <f t="shared" si="1"/>
        <v>6.4668824051216212E-2</v>
      </c>
      <c r="F19" s="49">
        <f t="shared" si="4"/>
        <v>-2.5207978303139096E-3</v>
      </c>
      <c r="G19" s="53">
        <f t="shared" si="2"/>
        <v>-4.9819883594182969E-3</v>
      </c>
    </row>
    <row r="20" spans="1:8" ht="14.25" customHeight="1" x14ac:dyDescent="0.35">
      <c r="A20" s="47">
        <v>1442</v>
      </c>
      <c r="B20" s="47">
        <f t="shared" si="0"/>
        <v>0.93436143147600315</v>
      </c>
      <c r="C20" s="53">
        <f t="shared" si="3"/>
        <v>6.5400804173008633E-3</v>
      </c>
      <c r="D20" s="47">
        <v>101.300003</v>
      </c>
      <c r="E20" s="47">
        <f t="shared" si="1"/>
        <v>6.5638568523996826E-2</v>
      </c>
      <c r="F20" s="49">
        <f t="shared" si="4"/>
        <v>2.2461637437349205E-2</v>
      </c>
      <c r="G20" s="53">
        <f t="shared" si="2"/>
        <v>7.585148628770029E-3</v>
      </c>
      <c r="H20" s="30"/>
    </row>
    <row r="21" spans="1:8" ht="14.25" customHeight="1" x14ac:dyDescent="0.35">
      <c r="A21" s="47">
        <v>1464.900024</v>
      </c>
      <c r="B21" s="47">
        <f t="shared" si="0"/>
        <v>0.93436662820925342</v>
      </c>
      <c r="C21" s="53">
        <f t="shared" si="3"/>
        <v>1.5755958274200687E-2</v>
      </c>
      <c r="D21" s="47">
        <v>102.900002</v>
      </c>
      <c r="E21" s="47">
        <f t="shared" si="1"/>
        <v>6.5633371790746478E-2</v>
      </c>
      <c r="F21" s="49">
        <f t="shared" si="4"/>
        <v>1.567122140670741E-2</v>
      </c>
      <c r="G21" s="53">
        <f t="shared" si="2"/>
        <v>1.5750396707872115E-2</v>
      </c>
    </row>
    <row r="22" spans="1:8" ht="14.25" customHeight="1" x14ac:dyDescent="0.35">
      <c r="A22" s="47">
        <v>1487.6999510000001</v>
      </c>
      <c r="B22" s="47">
        <f t="shared" si="0"/>
        <v>0.93436753974626896</v>
      </c>
      <c r="C22" s="53">
        <f t="shared" si="3"/>
        <v>1.5444273107354243E-2</v>
      </c>
      <c r="D22" s="47">
        <v>104.5</v>
      </c>
      <c r="E22" s="47">
        <f t="shared" si="1"/>
        <v>6.5632460253731026E-2</v>
      </c>
      <c r="F22" s="49">
        <f t="shared" si="4"/>
        <v>1.5429409128515889E-2</v>
      </c>
      <c r="G22" s="53">
        <f t="shared" si="2"/>
        <v>1.5443297547853924E-2</v>
      </c>
    </row>
    <row r="23" spans="1:8" ht="14.25" customHeight="1" x14ac:dyDescent="0.35">
      <c r="A23" s="47">
        <v>1496.900024</v>
      </c>
      <c r="B23" s="47">
        <f t="shared" si="0"/>
        <v>0.9327642072209188</v>
      </c>
      <c r="C23" s="53">
        <f t="shared" si="3"/>
        <v>6.1650487278758371E-3</v>
      </c>
      <c r="D23" s="47">
        <v>107.900002</v>
      </c>
      <c r="E23" s="47">
        <f t="shared" si="1"/>
        <v>6.7235792779081122E-2</v>
      </c>
      <c r="F23" s="49">
        <f t="shared" si="4"/>
        <v>3.2017819394904307E-2</v>
      </c>
      <c r="G23" s="53">
        <f t="shared" si="2"/>
        <v>7.903280259209269E-3</v>
      </c>
    </row>
    <row r="24" spans="1:8" ht="14.25" customHeight="1" x14ac:dyDescent="0.35">
      <c r="A24" s="47">
        <v>1488</v>
      </c>
      <c r="B24" s="47">
        <f t="shared" si="0"/>
        <v>0.93265223153214249</v>
      </c>
      <c r="C24" s="53">
        <f t="shared" si="3"/>
        <v>-5.9633825612879898E-3</v>
      </c>
      <c r="D24" s="47">
        <v>107.449997</v>
      </c>
      <c r="E24" s="47">
        <f t="shared" si="1"/>
        <v>6.7347768467857533E-2</v>
      </c>
      <c r="F24" s="49">
        <f t="shared" si="4"/>
        <v>-4.1792956312137744E-3</v>
      </c>
      <c r="G24" s="53">
        <f t="shared" si="2"/>
        <v>-5.8432282877948208E-3</v>
      </c>
    </row>
    <row r="25" spans="1:8" ht="14.25" customHeight="1" x14ac:dyDescent="0.35">
      <c r="A25" s="47">
        <v>1471.650024</v>
      </c>
      <c r="B25" s="47">
        <f t="shared" si="0"/>
        <v>0.9327523393943582</v>
      </c>
      <c r="C25" s="53">
        <f t="shared" si="3"/>
        <v>-1.1048699807302262E-2</v>
      </c>
      <c r="D25" s="47">
        <v>106.099998</v>
      </c>
      <c r="E25" s="47">
        <f t="shared" si="1"/>
        <v>6.7247660605641871E-2</v>
      </c>
      <c r="F25" s="49">
        <f t="shared" si="4"/>
        <v>-1.2643568398760355E-2</v>
      </c>
      <c r="G25" s="53">
        <f t="shared" si="2"/>
        <v>-1.1155950989051235E-2</v>
      </c>
    </row>
    <row r="26" spans="1:8" ht="14.25" customHeight="1" x14ac:dyDescent="0.35">
      <c r="A26" s="47">
        <v>1502.849976</v>
      </c>
      <c r="B26" s="47">
        <f t="shared" si="0"/>
        <v>0.93653019277733229</v>
      </c>
      <c r="C26" s="53">
        <f t="shared" si="3"/>
        <v>2.0979052817989011E-2</v>
      </c>
      <c r="D26" s="47">
        <v>101.849998</v>
      </c>
      <c r="E26" s="47">
        <f t="shared" si="1"/>
        <v>6.346980722266779E-2</v>
      </c>
      <c r="F26" s="49">
        <f t="shared" si="4"/>
        <v>-4.0880903733701915E-2</v>
      </c>
      <c r="G26" s="53">
        <f t="shared" si="2"/>
        <v>1.7052813300850584E-2</v>
      </c>
    </row>
    <row r="27" spans="1:8" ht="14.25" customHeight="1" x14ac:dyDescent="0.35">
      <c r="A27" s="47">
        <v>1511.650024</v>
      </c>
      <c r="B27" s="47">
        <f t="shared" si="0"/>
        <v>0.93853413309855083</v>
      </c>
      <c r="C27" s="53">
        <f t="shared" si="3"/>
        <v>5.8384959349904609E-3</v>
      </c>
      <c r="D27" s="47">
        <v>99</v>
      </c>
      <c r="E27" s="47">
        <f t="shared" si="1"/>
        <v>6.1465866901449222E-2</v>
      </c>
      <c r="F27" s="49">
        <f t="shared" si="4"/>
        <v>-2.8381272901504054E-2</v>
      </c>
      <c r="G27" s="53">
        <f t="shared" si="2"/>
        <v>3.7351481782881293E-3</v>
      </c>
    </row>
    <row r="28" spans="1:8" ht="14.25" customHeight="1" x14ac:dyDescent="0.35">
      <c r="A28" s="47">
        <v>1501</v>
      </c>
      <c r="B28" s="47">
        <f t="shared" si="0"/>
        <v>0.93765617015681624</v>
      </c>
      <c r="C28" s="53">
        <f t="shared" si="3"/>
        <v>-7.0702327052524112E-3</v>
      </c>
      <c r="D28" s="47">
        <v>99.800003000000004</v>
      </c>
      <c r="E28" s="47">
        <f t="shared" si="1"/>
        <v>6.2343829843183728E-2</v>
      </c>
      <c r="F28" s="49">
        <f t="shared" si="4"/>
        <v>8.0483632429482078E-3</v>
      </c>
      <c r="G28" s="53">
        <f t="shared" si="2"/>
        <v>-6.1276815319899446E-3</v>
      </c>
    </row>
    <row r="29" spans="1:8" ht="14.25" customHeight="1" x14ac:dyDescent="0.35">
      <c r="A29" s="47">
        <v>1494.349976</v>
      </c>
      <c r="B29" s="47">
        <f t="shared" si="0"/>
        <v>0.93716095531864529</v>
      </c>
      <c r="C29" s="53">
        <f t="shared" si="3"/>
        <v>-4.4402390232293129E-3</v>
      </c>
      <c r="D29" s="47">
        <v>100.199997</v>
      </c>
      <c r="E29" s="47">
        <f t="shared" si="1"/>
        <v>6.2839044681354747E-2</v>
      </c>
      <c r="F29" s="49">
        <f t="shared" si="4"/>
        <v>3.999945333106064E-3</v>
      </c>
      <c r="G29" s="53">
        <f t="shared" si="2"/>
        <v>-3.909865901342683E-3</v>
      </c>
    </row>
    <row r="30" spans="1:8" ht="14.25" customHeight="1" x14ac:dyDescent="0.35">
      <c r="A30" s="47">
        <v>1467.900024</v>
      </c>
      <c r="B30" s="47">
        <f t="shared" si="0"/>
        <v>0.93894521654277707</v>
      </c>
      <c r="C30" s="53">
        <f t="shared" si="3"/>
        <v>-1.7858489297157543E-2</v>
      </c>
      <c r="D30" s="47">
        <v>95.449996999999996</v>
      </c>
      <c r="E30" s="47">
        <f t="shared" si="1"/>
        <v>6.1054783457222983E-2</v>
      </c>
      <c r="F30" s="49">
        <f t="shared" si="4"/>
        <v>-4.8565639968956173E-2</v>
      </c>
      <c r="G30" s="53">
        <f t="shared" si="2"/>
        <v>-1.9733307732012529E-2</v>
      </c>
    </row>
    <row r="31" spans="1:8" ht="14.25" customHeight="1" x14ac:dyDescent="0.35">
      <c r="A31" s="47">
        <v>1481</v>
      </c>
      <c r="B31" s="47">
        <f t="shared" si="0"/>
        <v>0.94046674075250036</v>
      </c>
      <c r="C31" s="53">
        <f t="shared" si="3"/>
        <v>8.8847109547238162E-3</v>
      </c>
      <c r="D31" s="47">
        <v>93.75</v>
      </c>
      <c r="E31" s="47">
        <f t="shared" si="1"/>
        <v>5.9533259247499602E-2</v>
      </c>
      <c r="F31" s="49">
        <f t="shared" si="4"/>
        <v>-1.7970853891167798E-2</v>
      </c>
      <c r="G31" s="53">
        <f t="shared" si="2"/>
        <v>7.2859116505153143E-3</v>
      </c>
    </row>
    <row r="32" spans="1:8" ht="14.25" customHeight="1" x14ac:dyDescent="0.35">
      <c r="A32" s="47">
        <v>1471.900024</v>
      </c>
      <c r="B32" s="47">
        <f t="shared" si="0"/>
        <v>0.94132318703561768</v>
      </c>
      <c r="C32" s="53">
        <f t="shared" si="3"/>
        <v>-6.1634357638023496E-3</v>
      </c>
      <c r="D32" s="47">
        <v>91.75</v>
      </c>
      <c r="E32" s="47">
        <f t="shared" si="1"/>
        <v>5.8676812964382367E-2</v>
      </c>
      <c r="F32" s="49">
        <f t="shared" si="4"/>
        <v>-2.1564177915840525E-2</v>
      </c>
      <c r="G32" s="53">
        <f t="shared" si="2"/>
        <v>-7.0671022305701737E-3</v>
      </c>
    </row>
    <row r="33" spans="1:7" ht="14.25" customHeight="1" x14ac:dyDescent="0.35">
      <c r="A33" s="47">
        <v>1401.3000489999999</v>
      </c>
      <c r="B33" s="47">
        <f t="shared" si="0"/>
        <v>0.93876867496670291</v>
      </c>
      <c r="C33" s="53">
        <f t="shared" si="3"/>
        <v>-4.915368736029492E-2</v>
      </c>
      <c r="D33" s="47">
        <v>91.400002000000001</v>
      </c>
      <c r="E33" s="47">
        <f t="shared" si="1"/>
        <v>6.1231325033296993E-2</v>
      </c>
      <c r="F33" s="49">
        <f t="shared" si="4"/>
        <v>-3.821986592737448E-3</v>
      </c>
      <c r="G33" s="53">
        <f t="shared" si="2"/>
        <v>-4.6377967256284444E-2</v>
      </c>
    </row>
    <row r="34" spans="1:7" ht="14.25" customHeight="1" x14ac:dyDescent="0.35">
      <c r="A34" s="47">
        <v>1408.75</v>
      </c>
      <c r="B34" s="47">
        <f t="shared" si="0"/>
        <v>0.93810348459366755</v>
      </c>
      <c r="C34" s="53">
        <f t="shared" si="3"/>
        <v>5.3023742102844221E-3</v>
      </c>
      <c r="D34" s="47">
        <v>92.949996999999996</v>
      </c>
      <c r="E34" s="47">
        <f t="shared" si="1"/>
        <v>6.1896515406332522E-2</v>
      </c>
      <c r="F34" s="49">
        <f t="shared" si="4"/>
        <v>1.6816181550093325E-2</v>
      </c>
      <c r="G34" s="53">
        <f t="shared" si="2"/>
        <v>6.0150387636784489E-3</v>
      </c>
    </row>
    <row r="35" spans="1:7" ht="14.25" customHeight="1" x14ac:dyDescent="0.35">
      <c r="A35" s="47">
        <v>1482.5</v>
      </c>
      <c r="B35" s="47">
        <f t="shared" si="0"/>
        <v>0.94204740600250514</v>
      </c>
      <c r="C35" s="53">
        <f t="shared" si="3"/>
        <v>5.1027065517894481E-2</v>
      </c>
      <c r="D35" s="47">
        <v>91.199996999999996</v>
      </c>
      <c r="E35" s="47">
        <f t="shared" si="1"/>
        <v>5.7952593997494938E-2</v>
      </c>
      <c r="F35" s="49">
        <f t="shared" si="4"/>
        <v>-1.9006817706487315E-2</v>
      </c>
      <c r="G35" s="53">
        <f t="shared" si="2"/>
        <v>4.6968420317323914E-2</v>
      </c>
    </row>
    <row r="36" spans="1:7" ht="14.25" customHeight="1" x14ac:dyDescent="0.35">
      <c r="A36" s="47">
        <v>1578.5</v>
      </c>
      <c r="B36" s="47">
        <f t="shared" si="0"/>
        <v>0.94382492919457972</v>
      </c>
      <c r="C36" s="53">
        <f t="shared" si="3"/>
        <v>6.2745177126165882E-2</v>
      </c>
      <c r="D36" s="47">
        <v>93.949996999999996</v>
      </c>
      <c r="E36" s="47">
        <f t="shared" si="1"/>
        <v>5.6175070805420321E-2</v>
      </c>
      <c r="F36" s="49">
        <f t="shared" si="4"/>
        <v>2.9707829742046929E-2</v>
      </c>
      <c r="G36" s="53">
        <f t="shared" si="2"/>
        <v>6.0889301797639732E-2</v>
      </c>
    </row>
    <row r="37" spans="1:7" ht="14.25" customHeight="1" x14ac:dyDescent="0.35">
      <c r="A37" s="47">
        <v>1581.6999510000001</v>
      </c>
      <c r="B37" s="47">
        <f t="shared" si="0"/>
        <v>0.94317232819673646</v>
      </c>
      <c r="C37" s="53">
        <f t="shared" si="3"/>
        <v>2.0251579920702264E-3</v>
      </c>
      <c r="D37" s="47">
        <v>95.300003000000004</v>
      </c>
      <c r="E37" s="47">
        <f t="shared" si="1"/>
        <v>5.6827671803263508E-2</v>
      </c>
      <c r="F37" s="49">
        <f t="shared" si="4"/>
        <v>1.4267148212099198E-2</v>
      </c>
      <c r="G37" s="53">
        <f t="shared" si="2"/>
        <v>2.7208417945127944E-3</v>
      </c>
    </row>
    <row r="38" spans="1:7" ht="14.25" customHeight="1" x14ac:dyDescent="0.35">
      <c r="A38" s="47">
        <v>1588</v>
      </c>
      <c r="B38" s="47">
        <f t="shared" si="0"/>
        <v>0.94153919238887607</v>
      </c>
      <c r="C38" s="53">
        <f t="shared" si="3"/>
        <v>3.975175816964327E-3</v>
      </c>
      <c r="D38" s="47">
        <v>98.599997999999999</v>
      </c>
      <c r="E38" s="47">
        <f t="shared" si="1"/>
        <v>5.8460807611123933E-2</v>
      </c>
      <c r="F38" s="49">
        <f t="shared" si="4"/>
        <v>3.4041399184919663E-2</v>
      </c>
      <c r="G38" s="53">
        <f t="shared" si="2"/>
        <v>5.7328715168714428E-3</v>
      </c>
    </row>
    <row r="39" spans="1:7" ht="14.25" customHeight="1" x14ac:dyDescent="0.35">
      <c r="A39" s="47">
        <v>1618.25</v>
      </c>
      <c r="B39" s="47">
        <f t="shared" si="0"/>
        <v>0.94182865954224537</v>
      </c>
      <c r="C39" s="53">
        <f t="shared" si="3"/>
        <v>1.8869955618538565E-2</v>
      </c>
      <c r="D39" s="47">
        <v>99.949996999999996</v>
      </c>
      <c r="E39" s="47">
        <f t="shared" si="1"/>
        <v>5.8171340457754642E-2</v>
      </c>
      <c r="F39" s="49">
        <f t="shared" si="4"/>
        <v>1.3598789606787124E-2</v>
      </c>
      <c r="G39" s="53">
        <f t="shared" si="2"/>
        <v>1.856332482585963E-2</v>
      </c>
    </row>
    <row r="40" spans="1:7" ht="14.25" customHeight="1" x14ac:dyDescent="0.35">
      <c r="A40" s="47">
        <v>1631.650024</v>
      </c>
      <c r="B40" s="47">
        <f t="shared" si="0"/>
        <v>0.94181650181589915</v>
      </c>
      <c r="C40" s="53">
        <f t="shared" si="3"/>
        <v>8.2464690231534247E-3</v>
      </c>
      <c r="D40" s="47">
        <v>100.800003</v>
      </c>
      <c r="E40" s="47">
        <f t="shared" si="1"/>
        <v>5.8183498184100867E-2</v>
      </c>
      <c r="F40" s="49">
        <f t="shared" si="4"/>
        <v>8.468354467771496E-3</v>
      </c>
      <c r="G40" s="53">
        <f t="shared" si="2"/>
        <v>8.259379094517438E-3</v>
      </c>
    </row>
    <row r="41" spans="1:7" ht="14.25" customHeight="1" x14ac:dyDescent="0.35">
      <c r="A41" s="47">
        <v>1628</v>
      </c>
      <c r="B41" s="47">
        <f t="shared" si="0"/>
        <v>0.94030669817230106</v>
      </c>
      <c r="C41" s="53">
        <f t="shared" si="3"/>
        <v>-2.2395198862873284E-3</v>
      </c>
      <c r="D41" s="47">
        <v>103.349998</v>
      </c>
      <c r="E41" s="47">
        <f t="shared" si="1"/>
        <v>5.9693301827698969E-2</v>
      </c>
      <c r="F41" s="49">
        <f t="shared" si="4"/>
        <v>2.4982881376887089E-2</v>
      </c>
      <c r="G41" s="53">
        <f t="shared" si="2"/>
        <v>-6.1452487120992449E-4</v>
      </c>
    </row>
    <row r="42" spans="1:7" ht="14.25" customHeight="1" x14ac:dyDescent="0.35">
      <c r="A42" s="47">
        <v>1614.849976</v>
      </c>
      <c r="B42" s="47">
        <f t="shared" si="0"/>
        <v>0.94031501940056506</v>
      </c>
      <c r="C42" s="53">
        <f t="shared" si="3"/>
        <v>-8.1102093383015397E-3</v>
      </c>
      <c r="D42" s="47">
        <v>102.5</v>
      </c>
      <c r="E42" s="47">
        <f t="shared" si="1"/>
        <v>5.9684980599434903E-2</v>
      </c>
      <c r="F42" s="49">
        <f t="shared" si="4"/>
        <v>-8.2584681975967755E-3</v>
      </c>
      <c r="G42" s="53">
        <f t="shared" si="2"/>
        <v>-8.1190581654422694E-3</v>
      </c>
    </row>
    <row r="43" spans="1:7" ht="14.25" customHeight="1" x14ac:dyDescent="0.35">
      <c r="A43" s="47">
        <v>1597.8000489999999</v>
      </c>
      <c r="B43" s="47">
        <f t="shared" si="0"/>
        <v>0.94090628317722513</v>
      </c>
      <c r="C43" s="53">
        <f t="shared" si="3"/>
        <v>-1.0614344509075706E-2</v>
      </c>
      <c r="D43" s="47">
        <v>100.349998</v>
      </c>
      <c r="E43" s="47">
        <f t="shared" si="1"/>
        <v>5.9093716822774971E-2</v>
      </c>
      <c r="F43" s="49">
        <f t="shared" si="4"/>
        <v>-2.1198743266360044E-2</v>
      </c>
      <c r="G43" s="53">
        <f t="shared" si="2"/>
        <v>-1.1239815971978E-2</v>
      </c>
    </row>
    <row r="44" spans="1:7" ht="14.25" customHeight="1" x14ac:dyDescent="0.35">
      <c r="A44" s="47">
        <v>1592.5</v>
      </c>
      <c r="B44" s="47">
        <f t="shared" si="0"/>
        <v>0.94124948171730061</v>
      </c>
      <c r="C44" s="53">
        <f t="shared" si="3"/>
        <v>-3.3226052687899432E-3</v>
      </c>
      <c r="D44" s="47">
        <v>99.400002000000001</v>
      </c>
      <c r="E44" s="47">
        <f t="shared" si="1"/>
        <v>5.875051828269931E-2</v>
      </c>
      <c r="F44" s="49">
        <f t="shared" si="4"/>
        <v>-9.5119215288503242E-3</v>
      </c>
      <c r="G44" s="53">
        <f t="shared" si="2"/>
        <v>-3.6862308068840283E-3</v>
      </c>
    </row>
    <row r="45" spans="1:7" ht="14.25" customHeight="1" x14ac:dyDescent="0.35">
      <c r="A45" s="47">
        <v>1625</v>
      </c>
      <c r="B45" s="47">
        <f t="shared" si="0"/>
        <v>0.94243874148180373</v>
      </c>
      <c r="C45" s="53">
        <f t="shared" si="3"/>
        <v>2.0202707317519469E-2</v>
      </c>
      <c r="D45" s="47">
        <v>99.25</v>
      </c>
      <c r="E45" s="47">
        <f t="shared" si="1"/>
        <v>5.7561258518196316E-2</v>
      </c>
      <c r="F45" s="49">
        <f t="shared" si="4"/>
        <v>-1.510214215952716E-3</v>
      </c>
      <c r="G45" s="53">
        <f t="shared" si="2"/>
        <v>1.8952884227945967E-2</v>
      </c>
    </row>
    <row r="46" spans="1:7" ht="14.25" customHeight="1" x14ac:dyDescent="0.35">
      <c r="A46" s="47">
        <v>1641</v>
      </c>
      <c r="B46" s="47">
        <f t="shared" si="0"/>
        <v>0.9399432951742055</v>
      </c>
      <c r="C46" s="53">
        <f t="shared" si="3"/>
        <v>9.7979963262530296E-3</v>
      </c>
      <c r="D46" s="47">
        <v>104.849998</v>
      </c>
      <c r="E46" s="47">
        <f t="shared" si="1"/>
        <v>6.0056704825794546E-2</v>
      </c>
      <c r="F46" s="49">
        <f t="shared" si="4"/>
        <v>5.4888818705760095E-2</v>
      </c>
      <c r="G46" s="53">
        <f t="shared" si="2"/>
        <v>1.2506002536251417E-2</v>
      </c>
    </row>
    <row r="47" spans="1:7" ht="14.25" customHeight="1" x14ac:dyDescent="0.35">
      <c r="A47" s="47">
        <v>1621.8000489999999</v>
      </c>
      <c r="B47" s="47">
        <f t="shared" si="0"/>
        <v>0.94001043467193457</v>
      </c>
      <c r="C47" s="53">
        <f t="shared" si="3"/>
        <v>-1.1769138366291267E-2</v>
      </c>
      <c r="D47" s="47">
        <v>103.5</v>
      </c>
      <c r="E47" s="47">
        <f t="shared" si="1"/>
        <v>5.9989565328065438E-2</v>
      </c>
      <c r="F47" s="49">
        <f t="shared" si="4"/>
        <v>-1.2959125567636093E-2</v>
      </c>
      <c r="G47" s="53">
        <f t="shared" si="2"/>
        <v>-1.1840525181245905E-2</v>
      </c>
    </row>
    <row r="48" spans="1:7" ht="14.25" customHeight="1" x14ac:dyDescent="0.35">
      <c r="A48" s="47">
        <v>1605.9499510000001</v>
      </c>
      <c r="B48" s="47">
        <f t="shared" si="0"/>
        <v>0.93290539760804236</v>
      </c>
      <c r="C48" s="53">
        <f t="shared" si="3"/>
        <v>-9.8212224635893901E-3</v>
      </c>
      <c r="D48" s="47">
        <v>115.5</v>
      </c>
      <c r="E48" s="47">
        <f t="shared" si="1"/>
        <v>6.7094602391957664E-2</v>
      </c>
      <c r="F48" s="49">
        <f t="shared" si="4"/>
        <v>0.10969891725642453</v>
      </c>
      <c r="G48" s="53">
        <f t="shared" si="2"/>
        <v>-1.8020662112438303E-3</v>
      </c>
    </row>
    <row r="49" spans="1:7" ht="14.25" customHeight="1" x14ac:dyDescent="0.35">
      <c r="A49" s="47">
        <v>1564.1999510000001</v>
      </c>
      <c r="B49" s="47">
        <f t="shared" si="0"/>
        <v>0.93307086585521659</v>
      </c>
      <c r="C49" s="53">
        <f t="shared" si="3"/>
        <v>-2.6340971418617083E-2</v>
      </c>
      <c r="D49" s="47">
        <v>112.199997</v>
      </c>
      <c r="E49" s="47">
        <f t="shared" si="1"/>
        <v>6.692913414478345E-2</v>
      </c>
      <c r="F49" s="49">
        <f t="shared" si="4"/>
        <v>-2.8987563611220641E-2</v>
      </c>
      <c r="G49" s="53">
        <f t="shared" si="2"/>
        <v>-2.6518105542502383E-2</v>
      </c>
    </row>
    <row r="50" spans="1:7" ht="14.25" customHeight="1" x14ac:dyDescent="0.35">
      <c r="A50" s="47">
        <v>1573.900024</v>
      </c>
      <c r="B50" s="47">
        <f t="shared" si="0"/>
        <v>0.9354809942298512</v>
      </c>
      <c r="C50" s="53">
        <f t="shared" si="3"/>
        <v>6.1821509647070278E-3</v>
      </c>
      <c r="D50" s="47">
        <v>108.550003</v>
      </c>
      <c r="E50" s="47">
        <f t="shared" si="1"/>
        <v>6.4519005770148796E-2</v>
      </c>
      <c r="F50" s="49">
        <f t="shared" si="4"/>
        <v>-3.3072042389293489E-2</v>
      </c>
      <c r="G50" s="53">
        <f t="shared" si="2"/>
        <v>3.649509437197732E-3</v>
      </c>
    </row>
    <row r="51" spans="1:7" ht="14.25" customHeight="1" x14ac:dyDescent="0.35">
      <c r="A51" s="47">
        <v>1557.6999510000001</v>
      </c>
      <c r="B51" s="47">
        <f t="shared" si="0"/>
        <v>0.93158303617271854</v>
      </c>
      <c r="C51" s="53">
        <f t="shared" si="3"/>
        <v>-1.034628793037534E-2</v>
      </c>
      <c r="D51" s="47">
        <v>114.400002</v>
      </c>
      <c r="E51" s="47">
        <f t="shared" si="1"/>
        <v>6.8416963827281435E-2</v>
      </c>
      <c r="F51" s="49">
        <f t="shared" si="4"/>
        <v>5.249017246688082E-2</v>
      </c>
      <c r="G51" s="53">
        <f t="shared" si="2"/>
        <v>-6.0472080923418617E-3</v>
      </c>
    </row>
    <row r="52" spans="1:7" ht="14.25" customHeight="1" x14ac:dyDescent="0.35">
      <c r="A52" s="47">
        <v>1613.9499510000001</v>
      </c>
      <c r="B52" s="47">
        <f t="shared" si="0"/>
        <v>0.93329670884064775</v>
      </c>
      <c r="C52" s="53">
        <f t="shared" si="3"/>
        <v>3.5474217179490848E-2</v>
      </c>
      <c r="D52" s="47">
        <v>115.349998</v>
      </c>
      <c r="E52" s="47">
        <f t="shared" si="1"/>
        <v>6.6703291159352252E-2</v>
      </c>
      <c r="F52" s="49">
        <f t="shared" si="4"/>
        <v>8.2698708530126678E-3</v>
      </c>
      <c r="G52" s="53">
        <f t="shared" si="2"/>
        <v>3.3659597745675916E-2</v>
      </c>
    </row>
    <row r="53" spans="1:7" ht="14.25" customHeight="1" x14ac:dyDescent="0.35">
      <c r="A53" s="47">
        <v>1636.25</v>
      </c>
      <c r="B53" s="47">
        <f t="shared" si="0"/>
        <v>0.9314074284901096</v>
      </c>
      <c r="C53" s="53">
        <f t="shared" si="3"/>
        <v>1.3722478168694E-2</v>
      </c>
      <c r="D53" s="47">
        <v>120.5</v>
      </c>
      <c r="E53" s="47">
        <f t="shared" si="1"/>
        <v>6.8592571509890427E-2</v>
      </c>
      <c r="F53" s="49">
        <f t="shared" si="4"/>
        <v>4.3678785649482008E-2</v>
      </c>
      <c r="G53" s="53">
        <f t="shared" si="2"/>
        <v>1.5777258331742216E-2</v>
      </c>
    </row>
    <row r="54" spans="1:7" ht="14.25" customHeight="1" x14ac:dyDescent="0.35">
      <c r="A54" s="47">
        <v>1588.900024</v>
      </c>
      <c r="B54" s="47">
        <f t="shared" si="0"/>
        <v>0.93065073496343986</v>
      </c>
      <c r="C54" s="53">
        <f t="shared" si="3"/>
        <v>-2.9365070224999033E-2</v>
      </c>
      <c r="D54" s="47">
        <v>118.400002</v>
      </c>
      <c r="E54" s="47">
        <f t="shared" si="1"/>
        <v>6.9349265036560123E-2</v>
      </c>
      <c r="F54" s="49">
        <f t="shared" si="4"/>
        <v>-1.7581013588912574E-2</v>
      </c>
      <c r="G54" s="53">
        <f t="shared" si="2"/>
        <v>-2.8547854558137239E-2</v>
      </c>
    </row>
    <row r="55" spans="1:7" ht="14.25" customHeight="1" x14ac:dyDescent="0.35">
      <c r="A55" s="47">
        <v>1572.5500489999999</v>
      </c>
      <c r="B55" s="47">
        <f t="shared" si="0"/>
        <v>0.93039285383384474</v>
      </c>
      <c r="C55" s="53">
        <f t="shared" si="3"/>
        <v>-1.034343126804734E-2</v>
      </c>
      <c r="D55" s="47">
        <v>117.650002</v>
      </c>
      <c r="E55" s="47">
        <f t="shared" si="1"/>
        <v>6.9607146166155209E-2</v>
      </c>
      <c r="F55" s="49">
        <f t="shared" si="4"/>
        <v>-6.3546071688507103E-3</v>
      </c>
      <c r="G55" s="53">
        <f t="shared" si="2"/>
        <v>-1.0065780605943478E-2</v>
      </c>
    </row>
    <row r="56" spans="1:7" ht="14.25" customHeight="1" x14ac:dyDescent="0.35">
      <c r="A56" s="47">
        <v>1587.5</v>
      </c>
      <c r="B56" s="47">
        <f t="shared" si="0"/>
        <v>0.93154945171311265</v>
      </c>
      <c r="C56" s="53">
        <f t="shared" si="3"/>
        <v>9.4619150357834834E-3</v>
      </c>
      <c r="D56" s="47">
        <v>116.650002</v>
      </c>
      <c r="E56" s="47">
        <f t="shared" si="1"/>
        <v>6.845054828688725E-2</v>
      </c>
      <c r="F56" s="49">
        <f t="shared" si="4"/>
        <v>-8.5361165602010382E-3</v>
      </c>
      <c r="G56" s="53">
        <f t="shared" si="2"/>
        <v>8.2299399049536211E-3</v>
      </c>
    </row>
    <row r="57" spans="1:7" ht="14.25" customHeight="1" x14ac:dyDescent="0.35">
      <c r="A57" s="47">
        <v>1596</v>
      </c>
      <c r="B57" s="47">
        <f t="shared" si="0"/>
        <v>0.93235190863590622</v>
      </c>
      <c r="C57" s="53">
        <f t="shared" si="3"/>
        <v>5.340047242907371E-3</v>
      </c>
      <c r="D57" s="47">
        <v>115.800003</v>
      </c>
      <c r="E57" s="47">
        <f t="shared" si="1"/>
        <v>6.7648091364093776E-2</v>
      </c>
      <c r="F57" s="49">
        <f t="shared" si="4"/>
        <v>-7.3134245671149511E-3</v>
      </c>
      <c r="G57" s="53">
        <f t="shared" si="2"/>
        <v>4.4840640258299955E-3</v>
      </c>
    </row>
    <row r="58" spans="1:7" ht="14.25" customHeight="1" x14ac:dyDescent="0.35">
      <c r="A58" s="47">
        <v>1571</v>
      </c>
      <c r="B58" s="47">
        <f t="shared" si="0"/>
        <v>0.93068720379146919</v>
      </c>
      <c r="C58" s="53">
        <f t="shared" si="3"/>
        <v>-1.5788139754132902E-2</v>
      </c>
      <c r="D58" s="47">
        <v>117</v>
      </c>
      <c r="E58" s="47">
        <f t="shared" si="1"/>
        <v>6.93127962085308E-2</v>
      </c>
      <c r="F58" s="49">
        <f t="shared" si="4"/>
        <v>1.0309343752125852E-2</v>
      </c>
      <c r="G58" s="53">
        <f t="shared" si="2"/>
        <v>-1.3979250198308094E-2</v>
      </c>
    </row>
    <row r="59" spans="1:7" ht="14.25" customHeight="1" x14ac:dyDescent="0.35">
      <c r="A59" s="47">
        <v>1545.599976</v>
      </c>
      <c r="B59" s="47">
        <f t="shared" si="0"/>
        <v>0.92892989049152108</v>
      </c>
      <c r="C59" s="53">
        <f t="shared" si="3"/>
        <v>-1.6300190325318095E-2</v>
      </c>
      <c r="D59" s="47">
        <v>118.25</v>
      </c>
      <c r="E59" s="47">
        <f t="shared" si="1"/>
        <v>7.1070109508478904E-2</v>
      </c>
      <c r="F59" s="49">
        <f t="shared" si="4"/>
        <v>1.0627092574286193E-2</v>
      </c>
      <c r="G59" s="53">
        <f t="shared" si="2"/>
        <v>-1.4386465380877426E-2</v>
      </c>
    </row>
    <row r="60" spans="1:7" ht="14.25" customHeight="1" x14ac:dyDescent="0.35">
      <c r="A60" s="47">
        <v>1555</v>
      </c>
      <c r="B60" s="47">
        <f t="shared" si="0"/>
        <v>0.92705756213915713</v>
      </c>
      <c r="C60" s="53">
        <f t="shared" si="3"/>
        <v>6.0633766830314618E-3</v>
      </c>
      <c r="D60" s="47">
        <v>122.349998</v>
      </c>
      <c r="E60" s="47">
        <f t="shared" si="1"/>
        <v>7.2942437860842924E-2</v>
      </c>
      <c r="F60" s="49">
        <f t="shared" si="4"/>
        <v>3.4084746170091482E-2</v>
      </c>
      <c r="G60" s="53">
        <f t="shared" si="2"/>
        <v>8.1073236856170575E-3</v>
      </c>
    </row>
    <row r="61" spans="1:7" ht="14.25" customHeight="1" x14ac:dyDescent="0.35">
      <c r="A61" s="47">
        <v>1565.6999510000001</v>
      </c>
      <c r="B61" s="47">
        <f t="shared" si="0"/>
        <v>0.9290609664659869</v>
      </c>
      <c r="C61" s="53">
        <f t="shared" si="3"/>
        <v>6.8574314082362163E-3</v>
      </c>
      <c r="D61" s="47">
        <v>119.550003</v>
      </c>
      <c r="E61" s="47">
        <f t="shared" si="1"/>
        <v>7.0939033534013082E-2</v>
      </c>
      <c r="F61" s="49">
        <f t="shared" si="4"/>
        <v>-2.3151054543697341E-2</v>
      </c>
      <c r="G61" s="53">
        <f t="shared" si="2"/>
        <v>4.7286584169870405E-3</v>
      </c>
    </row>
    <row r="62" spans="1:7" ht="14.25" customHeight="1" x14ac:dyDescent="0.35">
      <c r="A62" s="47">
        <v>1575</v>
      </c>
      <c r="B62" s="47">
        <f t="shared" si="0"/>
        <v>0.93085106382978722</v>
      </c>
      <c r="C62" s="53">
        <f t="shared" si="3"/>
        <v>5.9222952381626079E-3</v>
      </c>
      <c r="D62" s="47">
        <v>117</v>
      </c>
      <c r="E62" s="47">
        <f t="shared" si="1"/>
        <v>6.9148936170212769E-2</v>
      </c>
      <c r="F62" s="49">
        <f t="shared" si="4"/>
        <v>-2.1560784200680229E-2</v>
      </c>
      <c r="G62" s="53">
        <f t="shared" si="2"/>
        <v>4.0218695322851768E-3</v>
      </c>
    </row>
    <row r="63" spans="1:7" ht="14.25" customHeight="1" x14ac:dyDescent="0.35">
      <c r="A63" s="47">
        <v>1600</v>
      </c>
      <c r="B63" s="47">
        <f t="shared" si="0"/>
        <v>0.9316408513664366</v>
      </c>
      <c r="C63" s="53">
        <f t="shared" si="3"/>
        <v>1.5748356968139112E-2</v>
      </c>
      <c r="D63" s="47">
        <v>117.400002</v>
      </c>
      <c r="E63" s="47">
        <f t="shared" si="1"/>
        <v>6.8359148633563349E-2</v>
      </c>
      <c r="F63" s="49">
        <f t="shared" si="4"/>
        <v>3.4129896320149221E-3</v>
      </c>
      <c r="G63" s="53">
        <f t="shared" si="2"/>
        <v>1.4905121758959396E-2</v>
      </c>
    </row>
    <row r="64" spans="1:7" ht="14.25" customHeight="1" x14ac:dyDescent="0.35">
      <c r="A64" s="47">
        <v>1548.400024</v>
      </c>
      <c r="B64" s="47">
        <f t="shared" si="0"/>
        <v>0.92983035793048019</v>
      </c>
      <c r="C64" s="53">
        <f t="shared" si="3"/>
        <v>-3.278147402450883E-2</v>
      </c>
      <c r="D64" s="47">
        <v>116.849998</v>
      </c>
      <c r="E64" s="47">
        <f t="shared" si="1"/>
        <v>7.0169642069519825E-2</v>
      </c>
      <c r="F64" s="49">
        <f t="shared" si="4"/>
        <v>-4.695880560864835E-3</v>
      </c>
      <c r="G64" s="53">
        <f t="shared" si="2"/>
        <v>-3.0810717983854888E-2</v>
      </c>
    </row>
    <row r="65" spans="1:7" ht="14.25" customHeight="1" x14ac:dyDescent="0.35">
      <c r="A65" s="47">
        <v>1540.400024</v>
      </c>
      <c r="B65" s="47">
        <f t="shared" si="0"/>
        <v>0.92980020456050849</v>
      </c>
      <c r="C65" s="53">
        <f t="shared" si="3"/>
        <v>-5.180016682241266E-3</v>
      </c>
      <c r="D65" s="47">
        <v>116.300003</v>
      </c>
      <c r="E65" s="47">
        <f t="shared" si="1"/>
        <v>7.0199795439491466E-2</v>
      </c>
      <c r="F65" s="49">
        <f t="shared" si="4"/>
        <v>-4.7179585489308734E-3</v>
      </c>
      <c r="G65" s="53">
        <f t="shared" si="2"/>
        <v>-5.1475802958017231E-3</v>
      </c>
    </row>
    <row r="66" spans="1:7" ht="14.25" customHeight="1" x14ac:dyDescent="0.35">
      <c r="A66" s="47">
        <v>1539</v>
      </c>
      <c r="B66" s="47">
        <f t="shared" si="0"/>
        <v>0.93055597657654077</v>
      </c>
      <c r="C66" s="53">
        <f t="shared" si="3"/>
        <v>-9.0928368224320994E-4</v>
      </c>
      <c r="D66" s="47">
        <v>114.849998</v>
      </c>
      <c r="E66" s="47">
        <f t="shared" si="1"/>
        <v>6.9444023423459234E-2</v>
      </c>
      <c r="F66" s="49">
        <f t="shared" si="4"/>
        <v>-1.2546173598886493E-2</v>
      </c>
      <c r="G66" s="53">
        <f t="shared" si="2"/>
        <v>-1.7173961381908027E-3</v>
      </c>
    </row>
    <row r="67" spans="1:7" ht="14.25" customHeight="1" x14ac:dyDescent="0.35">
      <c r="A67" s="47">
        <v>1522.0500489999999</v>
      </c>
      <c r="B67" s="47">
        <f t="shared" ref="B67:B130" si="5">A67/(A67+D67)</f>
        <v>0.93134465727896332</v>
      </c>
      <c r="C67" s="53">
        <f t="shared" si="3"/>
        <v>-1.1074712252254823E-2</v>
      </c>
      <c r="D67" s="47">
        <v>112.199997</v>
      </c>
      <c r="E67" s="47">
        <f t="shared" ref="E67:E130" si="6">D67/(A67+D67)</f>
        <v>6.8655342721036711E-2</v>
      </c>
      <c r="F67" s="49">
        <f t="shared" si="4"/>
        <v>-2.3343945370461177E-2</v>
      </c>
      <c r="G67" s="53">
        <f t="shared" ref="G67:G130" si="7">(B67*C67)+(E67*F67)</f>
        <v>-1.1917060656909576E-2</v>
      </c>
    </row>
    <row r="68" spans="1:7" ht="14.25" customHeight="1" x14ac:dyDescent="0.35">
      <c r="A68" s="47">
        <v>1511.1999510000001</v>
      </c>
      <c r="B68" s="47">
        <f t="shared" si="5"/>
        <v>0.9302840940527074</v>
      </c>
      <c r="C68" s="53">
        <f t="shared" ref="C68:C131" si="8">LN(A68/A67)</f>
        <v>-7.1541378238883513E-3</v>
      </c>
      <c r="D68" s="47">
        <v>113.25</v>
      </c>
      <c r="E68" s="47">
        <f t="shared" si="6"/>
        <v>6.9715905947292559E-2</v>
      </c>
      <c r="F68" s="49">
        <f t="shared" ref="F68:F131" si="9">LN(D68/D67)</f>
        <v>9.3147980125157463E-3</v>
      </c>
      <c r="G68" s="53">
        <f t="shared" si="7"/>
        <v>-6.0059910420656067E-3</v>
      </c>
    </row>
    <row r="69" spans="1:7" ht="14.25" customHeight="1" x14ac:dyDescent="0.35">
      <c r="A69" s="47">
        <v>1494.900024</v>
      </c>
      <c r="B69" s="47">
        <f t="shared" si="5"/>
        <v>0.93073498842720814</v>
      </c>
      <c r="C69" s="53">
        <f t="shared" si="8"/>
        <v>-1.0844673752681968E-2</v>
      </c>
      <c r="D69" s="47">
        <v>111.25</v>
      </c>
      <c r="E69" s="47">
        <f t="shared" si="6"/>
        <v>6.9265011572791912E-2</v>
      </c>
      <c r="F69" s="49">
        <f t="shared" si="9"/>
        <v>-1.7817843316793786E-2</v>
      </c>
      <c r="G69" s="53">
        <f t="shared" si="7"/>
        <v>-1.1327670423239214E-2</v>
      </c>
    </row>
    <row r="70" spans="1:7" ht="14.25" customHeight="1" x14ac:dyDescent="0.35">
      <c r="A70" s="47">
        <v>1507.4499510000001</v>
      </c>
      <c r="B70" s="47">
        <f t="shared" si="5"/>
        <v>0.93181888045969308</v>
      </c>
      <c r="C70" s="53">
        <f t="shared" si="8"/>
        <v>8.3601180401542009E-3</v>
      </c>
      <c r="D70" s="47">
        <v>110.300003</v>
      </c>
      <c r="E70" s="47">
        <f t="shared" si="6"/>
        <v>6.8181119540306909E-2</v>
      </c>
      <c r="F70" s="49">
        <f t="shared" si="9"/>
        <v>-8.575967588343749E-3</v>
      </c>
      <c r="G70" s="53">
        <f t="shared" si="7"/>
        <v>7.2053967613727081E-3</v>
      </c>
    </row>
    <row r="71" spans="1:7" ht="14.25" customHeight="1" x14ac:dyDescent="0.35">
      <c r="A71" s="47">
        <v>1506.4499510000001</v>
      </c>
      <c r="B71" s="47">
        <f t="shared" si="5"/>
        <v>0.9342615254915283</v>
      </c>
      <c r="C71" s="53">
        <f t="shared" si="8"/>
        <v>-6.6359206955256896E-4</v>
      </c>
      <c r="D71" s="47">
        <v>106</v>
      </c>
      <c r="E71" s="47">
        <f t="shared" si="6"/>
        <v>6.5738474508471728E-2</v>
      </c>
      <c r="F71" s="49">
        <f t="shared" si="9"/>
        <v>-3.9764859345938708E-2</v>
      </c>
      <c r="G71" s="53">
        <f t="shared" si="7"/>
        <v>-3.2340497316502188E-3</v>
      </c>
    </row>
    <row r="72" spans="1:7" ht="14.25" customHeight="1" x14ac:dyDescent="0.35">
      <c r="A72" s="47">
        <v>1495.5500489999999</v>
      </c>
      <c r="B72" s="47">
        <f t="shared" si="5"/>
        <v>0.93282395514741812</v>
      </c>
      <c r="C72" s="53">
        <f t="shared" si="8"/>
        <v>-7.2617920714429319E-3</v>
      </c>
      <c r="D72" s="47">
        <v>107.699997</v>
      </c>
      <c r="E72" s="47">
        <f t="shared" si="6"/>
        <v>6.7176044852581912E-2</v>
      </c>
      <c r="F72" s="49">
        <f t="shared" si="9"/>
        <v>1.5910462195122155E-2</v>
      </c>
      <c r="G72" s="53">
        <f t="shared" si="7"/>
        <v>-5.705171679496723E-3</v>
      </c>
    </row>
    <row r="73" spans="1:7" ht="14.25" customHeight="1" x14ac:dyDescent="0.35">
      <c r="A73" s="47">
        <v>1499</v>
      </c>
      <c r="B73" s="47">
        <f t="shared" si="5"/>
        <v>0.93512164691203992</v>
      </c>
      <c r="C73" s="53">
        <f t="shared" si="8"/>
        <v>2.3041541933849136E-3</v>
      </c>
      <c r="D73" s="47">
        <v>104</v>
      </c>
      <c r="E73" s="47">
        <f t="shared" si="6"/>
        <v>6.487835308796007E-2</v>
      </c>
      <c r="F73" s="49">
        <f t="shared" si="9"/>
        <v>-3.4958657165816635E-2</v>
      </c>
      <c r="G73" s="53">
        <f t="shared" si="7"/>
        <v>-1.1339563902741353E-4</v>
      </c>
    </row>
    <row r="74" spans="1:7" ht="14.25" customHeight="1" x14ac:dyDescent="0.35">
      <c r="A74" s="47">
        <v>1562.5500489999999</v>
      </c>
      <c r="B74" s="47">
        <f t="shared" si="5"/>
        <v>0.93630344267742516</v>
      </c>
      <c r="C74" s="53">
        <f t="shared" si="8"/>
        <v>4.1520914354965861E-2</v>
      </c>
      <c r="D74" s="47">
        <v>106.300003</v>
      </c>
      <c r="E74" s="47">
        <f t="shared" si="6"/>
        <v>6.3696557322574843E-2</v>
      </c>
      <c r="F74" s="49">
        <f t="shared" si="9"/>
        <v>2.1874414428542339E-2</v>
      </c>
      <c r="G74" s="53">
        <f t="shared" si="7"/>
        <v>4.0269499946214461E-2</v>
      </c>
    </row>
    <row r="75" spans="1:7" ht="14.25" customHeight="1" x14ac:dyDescent="0.35">
      <c r="A75" s="47">
        <v>1548</v>
      </c>
      <c r="B75" s="47">
        <f t="shared" si="5"/>
        <v>0.93693257645006522</v>
      </c>
      <c r="C75" s="53">
        <f t="shared" si="8"/>
        <v>-9.3553583078910801E-3</v>
      </c>
      <c r="D75" s="47">
        <v>104.199997</v>
      </c>
      <c r="E75" s="47">
        <f t="shared" si="6"/>
        <v>6.306742354993479E-2</v>
      </c>
      <c r="F75" s="49">
        <f t="shared" si="9"/>
        <v>-1.9953213041435908E-2</v>
      </c>
      <c r="G75" s="53">
        <f t="shared" si="7"/>
        <v>-1.0023737701092234E-2</v>
      </c>
    </row>
    <row r="76" spans="1:7" ht="14.25" customHeight="1" x14ac:dyDescent="0.35">
      <c r="A76" s="47">
        <v>1499.400024</v>
      </c>
      <c r="B76" s="47">
        <f t="shared" si="5"/>
        <v>0.93440937374142341</v>
      </c>
      <c r="C76" s="53">
        <f t="shared" si="8"/>
        <v>-3.1898731074308288E-2</v>
      </c>
      <c r="D76" s="47">
        <v>105.25</v>
      </c>
      <c r="E76" s="47">
        <f t="shared" si="6"/>
        <v>6.5590626258576618E-2</v>
      </c>
      <c r="F76" s="49">
        <f t="shared" si="9"/>
        <v>1.0026372034011667E-2</v>
      </c>
      <c r="G76" s="53">
        <f t="shared" si="7"/>
        <v>-2.9148837305478188E-2</v>
      </c>
    </row>
    <row r="77" spans="1:7" ht="14.25" customHeight="1" x14ac:dyDescent="0.35">
      <c r="A77" s="47">
        <v>1485</v>
      </c>
      <c r="B77" s="47">
        <f t="shared" si="5"/>
        <v>0.93425605536332179</v>
      </c>
      <c r="C77" s="53">
        <f t="shared" si="8"/>
        <v>-9.6502718385641749E-3</v>
      </c>
      <c r="D77" s="47">
        <v>104.5</v>
      </c>
      <c r="E77" s="47">
        <f t="shared" si="6"/>
        <v>6.5743944636678195E-2</v>
      </c>
      <c r="F77" s="49">
        <f t="shared" si="9"/>
        <v>-7.1514011576251282E-3</v>
      </c>
      <c r="G77" s="53">
        <f t="shared" si="7"/>
        <v>-9.4859862228622999E-3</v>
      </c>
    </row>
    <row r="78" spans="1:7" ht="14.25" customHeight="1" x14ac:dyDescent="0.35">
      <c r="A78" s="47">
        <v>1462.650024</v>
      </c>
      <c r="B78" s="47">
        <f t="shared" si="5"/>
        <v>0.93337800308361052</v>
      </c>
      <c r="C78" s="53">
        <f t="shared" si="8"/>
        <v>-1.5164896878988879E-2</v>
      </c>
      <c r="D78" s="47">
        <v>104.400002</v>
      </c>
      <c r="E78" s="47">
        <f t="shared" si="6"/>
        <v>6.6621996916389439E-2</v>
      </c>
      <c r="F78" s="49">
        <f t="shared" si="9"/>
        <v>-9.5737679923934996E-4</v>
      </c>
      <c r="G78" s="53">
        <f t="shared" si="7"/>
        <v>-1.4218363520046264E-2</v>
      </c>
    </row>
    <row r="79" spans="1:7" ht="14.25" customHeight="1" x14ac:dyDescent="0.35">
      <c r="A79" s="47">
        <v>1456.6999510000001</v>
      </c>
      <c r="B79" s="47">
        <f t="shared" si="5"/>
        <v>0.93255657537235392</v>
      </c>
      <c r="C79" s="53">
        <f t="shared" si="8"/>
        <v>-4.076305540583771E-3</v>
      </c>
      <c r="D79" s="47">
        <v>105.349998</v>
      </c>
      <c r="E79" s="47">
        <f t="shared" si="6"/>
        <v>6.7443424627646145E-2</v>
      </c>
      <c r="F79" s="49">
        <f t="shared" si="9"/>
        <v>9.0584266602336243E-3</v>
      </c>
      <c r="G79" s="53">
        <f t="shared" si="7"/>
        <v>-3.1904542193936262E-3</v>
      </c>
    </row>
    <row r="80" spans="1:7" ht="14.25" customHeight="1" x14ac:dyDescent="0.35">
      <c r="A80" s="47">
        <v>1460.900024</v>
      </c>
      <c r="B80" s="47">
        <f t="shared" si="5"/>
        <v>0.93252904660850888</v>
      </c>
      <c r="C80" s="53">
        <f t="shared" si="8"/>
        <v>2.8791307494701623E-3</v>
      </c>
      <c r="D80" s="47">
        <v>105.699997</v>
      </c>
      <c r="E80" s="47">
        <f t="shared" si="6"/>
        <v>6.7470953391491117E-2</v>
      </c>
      <c r="F80" s="49">
        <f t="shared" si="9"/>
        <v>3.3167432281177868E-3</v>
      </c>
      <c r="G80" s="53">
        <f t="shared" si="7"/>
        <v>2.9086568806205313E-3</v>
      </c>
    </row>
    <row r="81" spans="1:7" ht="14.25" customHeight="1" x14ac:dyDescent="0.35">
      <c r="A81" s="47">
        <v>1432.8000489999999</v>
      </c>
      <c r="B81" s="47">
        <f t="shared" si="5"/>
        <v>0.93178123267162449</v>
      </c>
      <c r="C81" s="53">
        <f t="shared" si="8"/>
        <v>-1.9422094621424382E-2</v>
      </c>
      <c r="D81" s="47">
        <v>104.900002</v>
      </c>
      <c r="E81" s="47">
        <f t="shared" si="6"/>
        <v>6.821876732837541E-2</v>
      </c>
      <c r="F81" s="49">
        <f t="shared" si="9"/>
        <v>-7.5973300259494902E-3</v>
      </c>
      <c r="G81" s="53">
        <f t="shared" si="7"/>
        <v>-1.8615423756772866E-2</v>
      </c>
    </row>
    <row r="82" spans="1:7" ht="14.25" customHeight="1" x14ac:dyDescent="0.35">
      <c r="A82" s="47">
        <v>1399</v>
      </c>
      <c r="B82" s="47">
        <f t="shared" si="5"/>
        <v>0.93189009159034142</v>
      </c>
      <c r="C82" s="53">
        <f t="shared" si="8"/>
        <v>-2.3872910279791843E-2</v>
      </c>
      <c r="D82" s="47">
        <v>102.25</v>
      </c>
      <c r="E82" s="47">
        <f t="shared" si="6"/>
        <v>6.8109908409658623E-2</v>
      </c>
      <c r="F82" s="49">
        <f t="shared" si="9"/>
        <v>-2.5586739545117126E-2</v>
      </c>
      <c r="G82" s="53">
        <f t="shared" si="7"/>
        <v>-2.3989639034082941E-2</v>
      </c>
    </row>
    <row r="83" spans="1:7" ht="14.25" customHeight="1" x14ac:dyDescent="0.35">
      <c r="A83" s="47">
        <v>1406.4499510000001</v>
      </c>
      <c r="B83" s="47">
        <f t="shared" si="5"/>
        <v>0.93207196836974482</v>
      </c>
      <c r="C83" s="53">
        <f t="shared" si="8"/>
        <v>5.3110685573598809E-3</v>
      </c>
      <c r="D83" s="47">
        <v>102.5</v>
      </c>
      <c r="E83" s="47">
        <f t="shared" si="6"/>
        <v>6.7928031630255181E-2</v>
      </c>
      <c r="F83" s="49">
        <f t="shared" si="9"/>
        <v>2.4420036555518089E-3</v>
      </c>
      <c r="G83" s="53">
        <f t="shared" si="7"/>
        <v>5.116178625960607E-3</v>
      </c>
    </row>
    <row r="84" spans="1:7" ht="14.25" customHeight="1" x14ac:dyDescent="0.35">
      <c r="A84" s="47">
        <v>1436.6999510000001</v>
      </c>
      <c r="B84" s="47">
        <f t="shared" si="5"/>
        <v>0.93083675960413437</v>
      </c>
      <c r="C84" s="53">
        <f t="shared" si="8"/>
        <v>2.1280018687894513E-2</v>
      </c>
      <c r="D84" s="47">
        <v>106.75</v>
      </c>
      <c r="E84" s="47">
        <f t="shared" si="6"/>
        <v>6.9163240395865605E-2</v>
      </c>
      <c r="F84" s="49">
        <f t="shared" si="9"/>
        <v>4.0626853530271102E-2</v>
      </c>
      <c r="G84" s="53">
        <f t="shared" si="7"/>
        <v>2.2618108476996912E-2</v>
      </c>
    </row>
    <row r="85" spans="1:7" ht="14.25" customHeight="1" x14ac:dyDescent="0.35">
      <c r="A85" s="47">
        <v>1445</v>
      </c>
      <c r="B85" s="47">
        <f t="shared" si="5"/>
        <v>0.93054705983262664</v>
      </c>
      <c r="C85" s="53">
        <f t="shared" si="8"/>
        <v>5.7605386357969844E-3</v>
      </c>
      <c r="D85" s="47">
        <v>107.849998</v>
      </c>
      <c r="E85" s="47">
        <f t="shared" si="6"/>
        <v>6.9452940167373467E-2</v>
      </c>
      <c r="F85" s="49">
        <f t="shared" si="9"/>
        <v>1.0251702182156751E-2</v>
      </c>
      <c r="G85" s="53">
        <f t="shared" si="7"/>
        <v>6.0724631488641989E-3</v>
      </c>
    </row>
    <row r="86" spans="1:7" ht="14.25" customHeight="1" x14ac:dyDescent="0.35">
      <c r="A86" s="47">
        <v>1417.6999510000001</v>
      </c>
      <c r="B86" s="47">
        <f t="shared" si="5"/>
        <v>0.93046303244451001</v>
      </c>
      <c r="C86" s="53">
        <f t="shared" si="8"/>
        <v>-1.9073515985971904E-2</v>
      </c>
      <c r="D86" s="47">
        <v>105.949997</v>
      </c>
      <c r="E86" s="47">
        <f t="shared" si="6"/>
        <v>6.9536967555489979E-2</v>
      </c>
      <c r="F86" s="49">
        <f t="shared" si="9"/>
        <v>-1.7774097891826129E-2</v>
      </c>
      <c r="G86" s="53">
        <f t="shared" si="7"/>
        <v>-1.8983158392118272E-2</v>
      </c>
    </row>
    <row r="87" spans="1:7" ht="14.25" customHeight="1" x14ac:dyDescent="0.35">
      <c r="A87" s="47">
        <v>1426.400024</v>
      </c>
      <c r="B87" s="47">
        <f t="shared" si="5"/>
        <v>0.9314352890463321</v>
      </c>
      <c r="C87" s="53">
        <f t="shared" si="8"/>
        <v>6.1179988139447722E-3</v>
      </c>
      <c r="D87" s="47">
        <v>105</v>
      </c>
      <c r="E87" s="47">
        <f t="shared" si="6"/>
        <v>6.856471095366784E-2</v>
      </c>
      <c r="F87" s="49">
        <f t="shared" si="9"/>
        <v>-9.0069062415411901E-3</v>
      </c>
      <c r="G87" s="53">
        <f t="shared" si="7"/>
        <v>5.080964070613707E-3</v>
      </c>
    </row>
    <row r="88" spans="1:7" ht="14.25" customHeight="1" x14ac:dyDescent="0.35">
      <c r="A88" s="47">
        <v>1426.8000489999999</v>
      </c>
      <c r="B88" s="47">
        <f t="shared" si="5"/>
        <v>0.93178775911037592</v>
      </c>
      <c r="C88" s="53">
        <f t="shared" si="8"/>
        <v>2.804044528151248E-4</v>
      </c>
      <c r="D88" s="47">
        <v>104.449997</v>
      </c>
      <c r="E88" s="47">
        <f t="shared" si="6"/>
        <v>6.8212240889624118E-2</v>
      </c>
      <c r="F88" s="49">
        <f t="shared" si="9"/>
        <v>-5.2518908768254971E-3</v>
      </c>
      <c r="G88" s="53">
        <f t="shared" si="7"/>
        <v>-9.6965808882863757E-5</v>
      </c>
    </row>
    <row r="89" spans="1:7" ht="14.25" customHeight="1" x14ac:dyDescent="0.35">
      <c r="A89" s="47">
        <v>1434.599976</v>
      </c>
      <c r="B89" s="47">
        <f t="shared" si="5"/>
        <v>0.93261823274344291</v>
      </c>
      <c r="C89" s="53">
        <f t="shared" si="8"/>
        <v>5.4518391356112427E-3</v>
      </c>
      <c r="D89" s="47">
        <v>103.650002</v>
      </c>
      <c r="E89" s="47">
        <f t="shared" si="6"/>
        <v>6.7381767256557049E-2</v>
      </c>
      <c r="F89" s="49">
        <f t="shared" si="9"/>
        <v>-7.688601103202717E-3</v>
      </c>
      <c r="G89" s="53">
        <f t="shared" si="7"/>
        <v>4.5664130497907835E-3</v>
      </c>
    </row>
    <row r="90" spans="1:7" ht="14.25" customHeight="1" x14ac:dyDescent="0.35">
      <c r="A90" s="47">
        <v>1429</v>
      </c>
      <c r="B90" s="47">
        <f t="shared" si="5"/>
        <v>0.93112660636826738</v>
      </c>
      <c r="C90" s="53">
        <f t="shared" si="8"/>
        <v>-3.9111490330645668E-3</v>
      </c>
      <c r="D90" s="47">
        <v>105.699997</v>
      </c>
      <c r="E90" s="47">
        <f t="shared" si="6"/>
        <v>6.8873393631732699E-2</v>
      </c>
      <c r="F90" s="49">
        <f t="shared" si="9"/>
        <v>1.9585006316482668E-2</v>
      </c>
      <c r="G90" s="53">
        <f t="shared" si="7"/>
        <v>-2.2928890768428578E-3</v>
      </c>
    </row>
    <row r="91" spans="1:7" ht="14.25" customHeight="1" x14ac:dyDescent="0.35">
      <c r="A91" s="47">
        <v>1442</v>
      </c>
      <c r="B91" s="47">
        <f t="shared" si="5"/>
        <v>0.93272962483829236</v>
      </c>
      <c r="C91" s="53">
        <f t="shared" si="8"/>
        <v>9.0561399150270484E-3</v>
      </c>
      <c r="D91" s="47">
        <v>104</v>
      </c>
      <c r="E91" s="47">
        <f t="shared" si="6"/>
        <v>6.7270375161707627E-2</v>
      </c>
      <c r="F91" s="49">
        <f t="shared" si="9"/>
        <v>-1.6213965352605015E-2</v>
      </c>
      <c r="G91" s="53">
        <f t="shared" si="7"/>
        <v>7.3562104532975958E-3</v>
      </c>
    </row>
    <row r="92" spans="1:7" ht="14.25" customHeight="1" x14ac:dyDescent="0.35">
      <c r="A92" s="47">
        <v>1479</v>
      </c>
      <c r="B92" s="47">
        <f t="shared" si="5"/>
        <v>0.93406593288611095</v>
      </c>
      <c r="C92" s="53">
        <f t="shared" si="8"/>
        <v>2.5335144865905403E-2</v>
      </c>
      <c r="D92" s="47">
        <v>104.400002</v>
      </c>
      <c r="E92" s="47">
        <f t="shared" si="6"/>
        <v>6.5934067113889008E-2</v>
      </c>
      <c r="F92" s="49">
        <f t="shared" si="9"/>
        <v>3.8387954642535747E-3</v>
      </c>
      <c r="G92" s="53">
        <f t="shared" si="7"/>
        <v>2.3917803121753282E-2</v>
      </c>
    </row>
    <row r="93" spans="1:7" ht="14.25" customHeight="1" x14ac:dyDescent="0.35">
      <c r="A93" s="47">
        <v>1503.650024</v>
      </c>
      <c r="B93" s="47">
        <f t="shared" si="5"/>
        <v>0.9342052124573107</v>
      </c>
      <c r="C93" s="53">
        <f t="shared" si="8"/>
        <v>1.6529317912371732E-2</v>
      </c>
      <c r="D93" s="47">
        <v>105.900002</v>
      </c>
      <c r="E93" s="47">
        <f t="shared" si="6"/>
        <v>6.5794787542689276E-2</v>
      </c>
      <c r="F93" s="49">
        <f t="shared" si="9"/>
        <v>1.42655768874755E-2</v>
      </c>
      <c r="G93" s="53">
        <f t="shared" si="7"/>
        <v>1.6380375552587013E-2</v>
      </c>
    </row>
    <row r="94" spans="1:7" ht="14.25" customHeight="1" x14ac:dyDescent="0.35">
      <c r="A94" s="47">
        <v>1453.8000489999999</v>
      </c>
      <c r="B94" s="47">
        <f t="shared" si="5"/>
        <v>0.92805618021667136</v>
      </c>
      <c r="C94" s="53">
        <f t="shared" si="8"/>
        <v>-3.3714649867863287E-2</v>
      </c>
      <c r="D94" s="47">
        <v>112.699997</v>
      </c>
      <c r="E94" s="47">
        <f t="shared" si="6"/>
        <v>7.194381978332863E-2</v>
      </c>
      <c r="F94" s="49">
        <f t="shared" si="9"/>
        <v>6.2234122933284987E-2</v>
      </c>
      <c r="G94" s="53">
        <f t="shared" si="7"/>
        <v>-2.681172864902593E-2</v>
      </c>
    </row>
    <row r="95" spans="1:7" ht="14.25" customHeight="1" x14ac:dyDescent="0.35">
      <c r="A95" s="47">
        <v>1421.900024</v>
      </c>
      <c r="B95" s="47">
        <f t="shared" si="5"/>
        <v>0.92776980589640745</v>
      </c>
      <c r="C95" s="53">
        <f t="shared" si="8"/>
        <v>-2.2186829474155442E-2</v>
      </c>
      <c r="D95" s="47">
        <v>110.699997</v>
      </c>
      <c r="E95" s="47">
        <f t="shared" si="6"/>
        <v>7.2230194103592535E-2</v>
      </c>
      <c r="F95" s="49">
        <f t="shared" si="9"/>
        <v>-1.7905581812067074E-2</v>
      </c>
      <c r="G95" s="53">
        <f t="shared" si="7"/>
        <v>-2.1877594124517247E-2</v>
      </c>
    </row>
    <row r="96" spans="1:7" ht="14.25" customHeight="1" x14ac:dyDescent="0.35">
      <c r="A96" s="47">
        <v>1423</v>
      </c>
      <c r="B96" s="47">
        <f t="shared" si="5"/>
        <v>0.92806365174186978</v>
      </c>
      <c r="C96" s="53">
        <f t="shared" si="8"/>
        <v>7.7329680869967507E-4</v>
      </c>
      <c r="D96" s="47">
        <v>110.300003</v>
      </c>
      <c r="E96" s="47">
        <f t="shared" si="6"/>
        <v>7.1936348258130153E-2</v>
      </c>
      <c r="F96" s="49">
        <f t="shared" si="9"/>
        <v>-3.6198591563139605E-3</v>
      </c>
      <c r="G96" s="53">
        <f t="shared" si="7"/>
        <v>4.5726921124817228E-4</v>
      </c>
    </row>
    <row r="97" spans="1:7" ht="14.25" customHeight="1" x14ac:dyDescent="0.35">
      <c r="A97" s="47">
        <v>1409.599976</v>
      </c>
      <c r="B97" s="47">
        <f t="shared" si="5"/>
        <v>0.92517721068801062</v>
      </c>
      <c r="C97" s="53">
        <f t="shared" si="8"/>
        <v>-9.461359934044216E-3</v>
      </c>
      <c r="D97" s="47">
        <v>114</v>
      </c>
      <c r="E97" s="47">
        <f t="shared" si="6"/>
        <v>7.4822789311989338E-2</v>
      </c>
      <c r="F97" s="49">
        <f t="shared" si="9"/>
        <v>3.2994494936489628E-2</v>
      </c>
      <c r="G97" s="53">
        <f t="shared" si="7"/>
        <v>-6.2846944500058654E-3</v>
      </c>
    </row>
    <row r="98" spans="1:7" ht="14.25" customHeight="1" x14ac:dyDescent="0.35">
      <c r="A98" s="47">
        <v>1410.8000489999999</v>
      </c>
      <c r="B98" s="47">
        <f t="shared" si="5"/>
        <v>0.92593443735837067</v>
      </c>
      <c r="C98" s="53">
        <f t="shared" si="8"/>
        <v>8.5099493815492754E-4</v>
      </c>
      <c r="D98" s="47">
        <v>112.849998</v>
      </c>
      <c r="E98" s="47">
        <f t="shared" si="6"/>
        <v>7.4065562641629348E-2</v>
      </c>
      <c r="F98" s="49">
        <f t="shared" si="9"/>
        <v>-1.0138962853591617E-2</v>
      </c>
      <c r="G98" s="53">
        <f t="shared" si="7"/>
        <v>3.7017530901461331E-5</v>
      </c>
    </row>
    <row r="99" spans="1:7" ht="14.25" customHeight="1" x14ac:dyDescent="0.35">
      <c r="A99" s="47">
        <v>1424.9499510000001</v>
      </c>
      <c r="B99" s="47">
        <f t="shared" si="5"/>
        <v>0.92691732145500783</v>
      </c>
      <c r="C99" s="53">
        <f t="shared" si="8"/>
        <v>9.9797368867290456E-3</v>
      </c>
      <c r="D99" s="47">
        <v>112.349998</v>
      </c>
      <c r="E99" s="47">
        <f t="shared" si="6"/>
        <v>7.3082678544992258E-2</v>
      </c>
      <c r="F99" s="49">
        <f t="shared" si="9"/>
        <v>-4.4405047110789905E-3</v>
      </c>
      <c r="G99" s="53">
        <f t="shared" si="7"/>
        <v>8.9258670054953165E-3</v>
      </c>
    </row>
    <row r="100" spans="1:7" ht="14.25" customHeight="1" x14ac:dyDescent="0.35">
      <c r="A100" s="47">
        <v>1430</v>
      </c>
      <c r="B100" s="47">
        <f t="shared" si="5"/>
        <v>0.92559629941214216</v>
      </c>
      <c r="C100" s="53">
        <f t="shared" si="8"/>
        <v>3.5377532732607155E-3</v>
      </c>
      <c r="D100" s="47">
        <v>114.949997</v>
      </c>
      <c r="E100" s="47">
        <f t="shared" si="6"/>
        <v>7.4403700587857932E-2</v>
      </c>
      <c r="F100" s="49">
        <f t="shared" si="9"/>
        <v>2.2878244281061749E-2</v>
      </c>
      <c r="G100" s="53">
        <f t="shared" si="7"/>
        <v>4.9767573754273021E-3</v>
      </c>
    </row>
    <row r="101" spans="1:7" ht="14.25" customHeight="1" x14ac:dyDescent="0.35">
      <c r="A101" s="47">
        <v>1424.1999510000001</v>
      </c>
      <c r="B101" s="47">
        <f t="shared" si="5"/>
        <v>0.92306695119546411</v>
      </c>
      <c r="C101" s="53">
        <f t="shared" si="8"/>
        <v>-4.0642261112092621E-3</v>
      </c>
      <c r="D101" s="47">
        <v>118.699997</v>
      </c>
      <c r="E101" s="47">
        <f t="shared" si="6"/>
        <v>7.6933048804535956E-2</v>
      </c>
      <c r="F101" s="49">
        <f t="shared" si="9"/>
        <v>3.2102051230935874E-2</v>
      </c>
      <c r="G101" s="53">
        <f t="shared" si="7"/>
        <v>-1.2818441313676276E-3</v>
      </c>
    </row>
    <row r="102" spans="1:7" ht="14.25" customHeight="1" x14ac:dyDescent="0.35">
      <c r="A102" s="47">
        <v>1408.599976</v>
      </c>
      <c r="B102" s="47">
        <f t="shared" si="5"/>
        <v>0.9208040505034738</v>
      </c>
      <c r="C102" s="53">
        <f t="shared" si="8"/>
        <v>-1.1013931869627815E-2</v>
      </c>
      <c r="D102" s="47">
        <v>121.150002</v>
      </c>
      <c r="E102" s="47">
        <f t="shared" si="6"/>
        <v>7.9195949496526155E-2</v>
      </c>
      <c r="F102" s="49">
        <f t="shared" si="9"/>
        <v>2.0430187429172582E-2</v>
      </c>
      <c r="G102" s="53">
        <f t="shared" si="7"/>
        <v>-8.523684985677276E-3</v>
      </c>
    </row>
    <row r="103" spans="1:7" ht="14.25" customHeight="1" x14ac:dyDescent="0.35">
      <c r="A103" s="47">
        <v>1398.900024</v>
      </c>
      <c r="B103" s="47">
        <f t="shared" si="5"/>
        <v>0.92342729014307545</v>
      </c>
      <c r="C103" s="53">
        <f t="shared" si="8"/>
        <v>-6.9100556343940044E-3</v>
      </c>
      <c r="D103" s="47">
        <v>116</v>
      </c>
      <c r="E103" s="47">
        <f t="shared" si="6"/>
        <v>7.657270985692452E-2</v>
      </c>
      <c r="F103" s="49">
        <f t="shared" si="9"/>
        <v>-4.3439272664630491E-2</v>
      </c>
      <c r="G103" s="53">
        <f t="shared" si="7"/>
        <v>-9.7071967713509288E-3</v>
      </c>
    </row>
    <row r="104" spans="1:7" ht="14.25" customHeight="1" x14ac:dyDescent="0.35">
      <c r="A104" s="47">
        <v>1442.599976</v>
      </c>
      <c r="B104" s="47">
        <f t="shared" si="5"/>
        <v>0.92593067802982976</v>
      </c>
      <c r="C104" s="53">
        <f t="shared" si="8"/>
        <v>3.076079379422202E-2</v>
      </c>
      <c r="D104" s="47">
        <v>115.400002</v>
      </c>
      <c r="E104" s="47">
        <f t="shared" si="6"/>
        <v>7.4069321970170146E-2</v>
      </c>
      <c r="F104" s="49">
        <f t="shared" si="9"/>
        <v>-5.1858197013430196E-3</v>
      </c>
      <c r="G104" s="53">
        <f t="shared" si="7"/>
        <v>2.8098252505481747E-2</v>
      </c>
    </row>
    <row r="105" spans="1:7" ht="14.25" customHeight="1" x14ac:dyDescent="0.35">
      <c r="A105" s="47">
        <v>1482.75</v>
      </c>
      <c r="B105" s="47">
        <f t="shared" si="5"/>
        <v>0.92657397281674736</v>
      </c>
      <c r="C105" s="53">
        <f t="shared" si="8"/>
        <v>2.7451447285892296E-2</v>
      </c>
      <c r="D105" s="47">
        <v>117.5</v>
      </c>
      <c r="E105" s="47">
        <f t="shared" si="6"/>
        <v>7.3426027183252612E-2</v>
      </c>
      <c r="F105" s="49">
        <f t="shared" si="9"/>
        <v>1.8033962179192155E-2</v>
      </c>
      <c r="G105" s="53">
        <f t="shared" si="7"/>
        <v>2.6759958768449853E-2</v>
      </c>
    </row>
    <row r="106" spans="1:7" ht="14.25" customHeight="1" x14ac:dyDescent="0.35">
      <c r="A106" s="47">
        <v>1478.849976</v>
      </c>
      <c r="B106" s="47">
        <f t="shared" si="5"/>
        <v>0.92738218134074923</v>
      </c>
      <c r="C106" s="53">
        <f t="shared" si="8"/>
        <v>-2.6337292585025779E-3</v>
      </c>
      <c r="D106" s="47">
        <v>115.800003</v>
      </c>
      <c r="E106" s="47">
        <f t="shared" si="6"/>
        <v>7.2617818659250738E-2</v>
      </c>
      <c r="F106" s="49">
        <f t="shared" si="9"/>
        <v>-1.4573742538583343E-2</v>
      </c>
      <c r="G106" s="53">
        <f t="shared" si="7"/>
        <v>-3.5007869776645284E-3</v>
      </c>
    </row>
    <row r="107" spans="1:7" ht="14.25" customHeight="1" x14ac:dyDescent="0.35">
      <c r="A107" s="47">
        <v>1465.900024</v>
      </c>
      <c r="B107" s="47">
        <f t="shared" si="5"/>
        <v>0.92743262338600208</v>
      </c>
      <c r="C107" s="53">
        <f t="shared" si="8"/>
        <v>-8.795337792153567E-3</v>
      </c>
      <c r="D107" s="47">
        <v>114.699997</v>
      </c>
      <c r="E107" s="47">
        <f t="shared" si="6"/>
        <v>7.2567376613997911E-2</v>
      </c>
      <c r="F107" s="49">
        <f t="shared" si="9"/>
        <v>-9.5445930654931028E-3</v>
      </c>
      <c r="G107" s="53">
        <f t="shared" si="7"/>
        <v>-8.8497092817540219E-3</v>
      </c>
    </row>
    <row r="108" spans="1:7" ht="14.25" customHeight="1" x14ac:dyDescent="0.35">
      <c r="A108" s="47">
        <v>1501.900024</v>
      </c>
      <c r="B108" s="47">
        <f t="shared" si="5"/>
        <v>0.92942232055793639</v>
      </c>
      <c r="C108" s="53">
        <f t="shared" si="8"/>
        <v>2.4261584523114069E-2</v>
      </c>
      <c r="D108" s="47">
        <v>114.050003</v>
      </c>
      <c r="E108" s="47">
        <f t="shared" si="6"/>
        <v>7.0577679442063584E-2</v>
      </c>
      <c r="F108" s="49">
        <f t="shared" si="9"/>
        <v>-5.6830229454879382E-3</v>
      </c>
      <c r="G108" s="53">
        <f t="shared" si="7"/>
        <v>2.2148163616176653E-2</v>
      </c>
    </row>
    <row r="109" spans="1:7" ht="14.25" customHeight="1" x14ac:dyDescent="0.35">
      <c r="A109" s="47">
        <v>1520.4499510000001</v>
      </c>
      <c r="B109" s="47">
        <f t="shared" si="5"/>
        <v>0.93028022477641448</v>
      </c>
      <c r="C109" s="53">
        <f t="shared" si="8"/>
        <v>1.2275322238372665E-2</v>
      </c>
      <c r="D109" s="47">
        <v>113.949997</v>
      </c>
      <c r="E109" s="47">
        <f t="shared" si="6"/>
        <v>6.9719775223585606E-2</v>
      </c>
      <c r="F109" s="49">
        <f t="shared" si="9"/>
        <v>-8.7724567029288133E-4</v>
      </c>
      <c r="G109" s="53">
        <f t="shared" si="7"/>
        <v>1.1358328160167559E-2</v>
      </c>
    </row>
    <row r="110" spans="1:7" ht="14.25" customHeight="1" x14ac:dyDescent="0.35">
      <c r="A110" s="47">
        <v>1513.75</v>
      </c>
      <c r="B110" s="47">
        <f t="shared" si="5"/>
        <v>0.92819695364772603</v>
      </c>
      <c r="C110" s="53">
        <f t="shared" si="8"/>
        <v>-4.4162955623645818E-3</v>
      </c>
      <c r="D110" s="47">
        <v>117.099998</v>
      </c>
      <c r="E110" s="47">
        <f t="shared" si="6"/>
        <v>7.1803046352274025E-2</v>
      </c>
      <c r="F110" s="49">
        <f t="shared" si="9"/>
        <v>2.7268524159895904E-2</v>
      </c>
      <c r="G110" s="53">
        <f t="shared" si="7"/>
        <v>-2.1412289831836662E-3</v>
      </c>
    </row>
    <row r="111" spans="1:7" ht="14.25" customHeight="1" x14ac:dyDescent="0.35">
      <c r="A111" s="47">
        <v>1487</v>
      </c>
      <c r="B111" s="47">
        <f t="shared" si="5"/>
        <v>0.92798302430356583</v>
      </c>
      <c r="C111" s="53">
        <f t="shared" si="8"/>
        <v>-1.7829348407146901E-2</v>
      </c>
      <c r="D111" s="47">
        <v>115.400002</v>
      </c>
      <c r="E111" s="47">
        <f t="shared" si="6"/>
        <v>7.201697569643413E-2</v>
      </c>
      <c r="F111" s="49">
        <f t="shared" si="9"/>
        <v>-1.4623882119230687E-2</v>
      </c>
      <c r="G111" s="53">
        <f t="shared" si="7"/>
        <v>-1.75985004193943E-2</v>
      </c>
    </row>
    <row r="112" spans="1:7" ht="14.25" customHeight="1" x14ac:dyDescent="0.35">
      <c r="A112" s="47">
        <v>1489</v>
      </c>
      <c r="B112" s="47">
        <f t="shared" si="5"/>
        <v>0.92908619982019003</v>
      </c>
      <c r="C112" s="53">
        <f t="shared" si="8"/>
        <v>1.3440862238539562E-3</v>
      </c>
      <c r="D112" s="47">
        <v>113.650002</v>
      </c>
      <c r="E112" s="47">
        <f t="shared" si="6"/>
        <v>7.091380017980993E-2</v>
      </c>
      <c r="F112" s="49">
        <f t="shared" si="9"/>
        <v>-1.5280803508581268E-2</v>
      </c>
      <c r="G112" s="53">
        <f t="shared" si="7"/>
        <v>1.6515211535667084E-4</v>
      </c>
    </row>
    <row r="113" spans="1:7" ht="14.25" customHeight="1" x14ac:dyDescent="0.35">
      <c r="A113" s="47">
        <v>1513</v>
      </c>
      <c r="B113" s="47">
        <f t="shared" si="5"/>
        <v>0.92904731031460996</v>
      </c>
      <c r="C113" s="53">
        <f t="shared" si="8"/>
        <v>1.5989681104346905E-2</v>
      </c>
      <c r="D113" s="47">
        <v>115.550003</v>
      </c>
      <c r="E113" s="47">
        <f t="shared" si="6"/>
        <v>7.0952689685390022E-2</v>
      </c>
      <c r="F113" s="49">
        <f t="shared" si="9"/>
        <v>1.6579794786735876E-2</v>
      </c>
      <c r="G113" s="53">
        <f t="shared" si="7"/>
        <v>1.6031551257332553E-2</v>
      </c>
    </row>
    <row r="114" spans="1:7" ht="14.25" customHeight="1" x14ac:dyDescent="0.35">
      <c r="A114" s="47">
        <v>1519.5</v>
      </c>
      <c r="B114" s="47">
        <f t="shared" si="5"/>
        <v>0.93001193613858302</v>
      </c>
      <c r="C114" s="53">
        <f t="shared" si="8"/>
        <v>4.2868985684918091E-3</v>
      </c>
      <c r="D114" s="47">
        <v>114.349998</v>
      </c>
      <c r="E114" s="47">
        <f t="shared" si="6"/>
        <v>6.9988063861416983E-2</v>
      </c>
      <c r="F114" s="49">
        <f t="shared" si="9"/>
        <v>-1.0439459704547854E-2</v>
      </c>
      <c r="G114" s="53">
        <f t="shared" si="7"/>
        <v>3.2562292652322032E-3</v>
      </c>
    </row>
    <row r="115" spans="1:7" ht="14.25" customHeight="1" x14ac:dyDescent="0.35">
      <c r="A115" s="47">
        <v>1527</v>
      </c>
      <c r="B115" s="47">
        <f t="shared" si="5"/>
        <v>0.92801361498923751</v>
      </c>
      <c r="C115" s="53">
        <f t="shared" si="8"/>
        <v>4.9236928617847411E-3</v>
      </c>
      <c r="D115" s="47">
        <v>118.449997</v>
      </c>
      <c r="E115" s="47">
        <f t="shared" si="6"/>
        <v>7.1986385010762502E-2</v>
      </c>
      <c r="F115" s="49">
        <f t="shared" si="9"/>
        <v>3.522700229902373E-2</v>
      </c>
      <c r="G115" s="53">
        <f t="shared" si="7"/>
        <v>7.1051185620340995E-3</v>
      </c>
    </row>
    <row r="116" spans="1:7" ht="14.25" customHeight="1" x14ac:dyDescent="0.35">
      <c r="A116" s="47">
        <v>1510.1999510000001</v>
      </c>
      <c r="B116" s="47">
        <f t="shared" si="5"/>
        <v>0.92673048266834357</v>
      </c>
      <c r="C116" s="53">
        <f t="shared" si="8"/>
        <v>-1.1062966295341406E-2</v>
      </c>
      <c r="D116" s="47">
        <v>119.400002</v>
      </c>
      <c r="E116" s="47">
        <f t="shared" si="6"/>
        <v>7.3269517331656417E-2</v>
      </c>
      <c r="F116" s="49">
        <f t="shared" si="9"/>
        <v>7.9883124312684801E-3</v>
      </c>
      <c r="G116" s="53">
        <f t="shared" si="7"/>
        <v>-9.6670882984918466E-3</v>
      </c>
    </row>
    <row r="117" spans="1:7" ht="14.25" customHeight="1" x14ac:dyDescent="0.35">
      <c r="A117" s="47">
        <v>1524.9499510000001</v>
      </c>
      <c r="B117" s="47">
        <f t="shared" si="5"/>
        <v>0.92491280882243465</v>
      </c>
      <c r="C117" s="53">
        <f t="shared" si="8"/>
        <v>9.7195305632719175E-3</v>
      </c>
      <c r="D117" s="47">
        <v>123.800003</v>
      </c>
      <c r="E117" s="47">
        <f t="shared" si="6"/>
        <v>7.5087191177565307E-2</v>
      </c>
      <c r="F117" s="49">
        <f t="shared" si="9"/>
        <v>3.6188166774208316E-2</v>
      </c>
      <c r="G117" s="53">
        <f t="shared" si="7"/>
        <v>1.1706986110651928E-2</v>
      </c>
    </row>
    <row r="118" spans="1:7" ht="14.25" customHeight="1" x14ac:dyDescent="0.35">
      <c r="A118" s="47">
        <v>1520.650024</v>
      </c>
      <c r="B118" s="47">
        <f t="shared" si="5"/>
        <v>0.92308859963889855</v>
      </c>
      <c r="C118" s="53">
        <f t="shared" si="8"/>
        <v>-2.8236996928942344E-3</v>
      </c>
      <c r="D118" s="47">
        <v>126.699997</v>
      </c>
      <c r="E118" s="47">
        <f t="shared" si="6"/>
        <v>7.6911400361101515E-2</v>
      </c>
      <c r="F118" s="49">
        <f t="shared" si="9"/>
        <v>2.3154679165984852E-2</v>
      </c>
      <c r="G118" s="53">
        <f t="shared" si="7"/>
        <v>-8.2566619574660975E-4</v>
      </c>
    </row>
    <row r="119" spans="1:7" ht="14.25" customHeight="1" x14ac:dyDescent="0.35">
      <c r="A119" s="47">
        <v>1514</v>
      </c>
      <c r="B119" s="47">
        <f t="shared" si="5"/>
        <v>0.92232713981114833</v>
      </c>
      <c r="C119" s="53">
        <f t="shared" si="8"/>
        <v>-4.382735796274578E-3</v>
      </c>
      <c r="D119" s="47">
        <v>127.5</v>
      </c>
      <c r="E119" s="47">
        <f t="shared" si="6"/>
        <v>7.7672860188851667E-2</v>
      </c>
      <c r="F119" s="49">
        <f t="shared" si="9"/>
        <v>6.2943009493671735E-3</v>
      </c>
      <c r="G119" s="53">
        <f t="shared" si="7"/>
        <v>-3.5534198138991143E-3</v>
      </c>
    </row>
    <row r="120" spans="1:7" ht="14.25" customHeight="1" x14ac:dyDescent="0.35">
      <c r="A120" s="47">
        <v>1501.3000489999999</v>
      </c>
      <c r="B120" s="47">
        <f t="shared" si="5"/>
        <v>0.92262782813789368</v>
      </c>
      <c r="C120" s="53">
        <f t="shared" si="8"/>
        <v>-8.4237229407553606E-3</v>
      </c>
      <c r="D120" s="47">
        <v>125.900002</v>
      </c>
      <c r="E120" s="47">
        <f t="shared" si="6"/>
        <v>7.7372171862106209E-2</v>
      </c>
      <c r="F120" s="49">
        <f t="shared" si="9"/>
        <v>-1.2628407662556001E-2</v>
      </c>
      <c r="G120" s="53">
        <f t="shared" si="7"/>
        <v>-8.7490485296764908E-3</v>
      </c>
    </row>
    <row r="121" spans="1:7" ht="14.25" customHeight="1" x14ac:dyDescent="0.35">
      <c r="A121" s="47">
        <v>1502</v>
      </c>
      <c r="B121" s="47">
        <f t="shared" si="5"/>
        <v>0.92147239263803682</v>
      </c>
      <c r="C121" s="53">
        <f t="shared" si="8"/>
        <v>4.6612126744136561E-4</v>
      </c>
      <c r="D121" s="47">
        <v>128</v>
      </c>
      <c r="E121" s="47">
        <f t="shared" si="6"/>
        <v>7.8527607361963195E-2</v>
      </c>
      <c r="F121" s="49">
        <f t="shared" si="9"/>
        <v>1.6542306983692238E-2</v>
      </c>
      <c r="G121" s="53">
        <f t="shared" si="7"/>
        <v>1.7285456672451152E-3</v>
      </c>
    </row>
    <row r="122" spans="1:7" ht="14.25" customHeight="1" x14ac:dyDescent="0.35">
      <c r="A122" s="47">
        <v>1489</v>
      </c>
      <c r="B122" s="47">
        <f t="shared" si="5"/>
        <v>0.9226669954343778</v>
      </c>
      <c r="C122" s="53">
        <f t="shared" si="8"/>
        <v>-8.6927996400711135E-3</v>
      </c>
      <c r="D122" s="47">
        <v>124.800003</v>
      </c>
      <c r="E122" s="47">
        <f t="shared" si="6"/>
        <v>7.7333004565622129E-2</v>
      </c>
      <c r="F122" s="49">
        <f t="shared" si="9"/>
        <v>-2.5317783945828596E-2</v>
      </c>
      <c r="G122" s="53">
        <f t="shared" si="7"/>
        <v>-9.9784596272916512E-3</v>
      </c>
    </row>
    <row r="123" spans="1:7" ht="14.25" customHeight="1" x14ac:dyDescent="0.35">
      <c r="A123" s="47">
        <v>1496.5500489999999</v>
      </c>
      <c r="B123" s="47">
        <f t="shared" si="5"/>
        <v>0.92200351518087353</v>
      </c>
      <c r="C123" s="53">
        <f t="shared" si="8"/>
        <v>5.0577380855894253E-3</v>
      </c>
      <c r="D123" s="47">
        <v>126.599998</v>
      </c>
      <c r="E123" s="47">
        <f t="shared" si="6"/>
        <v>7.7996484819126521E-2</v>
      </c>
      <c r="F123" s="49">
        <f t="shared" si="9"/>
        <v>1.4320013938498707E-2</v>
      </c>
      <c r="G123" s="53">
        <f t="shared" si="7"/>
        <v>5.780163043541427E-3</v>
      </c>
    </row>
    <row r="124" spans="1:7" ht="14.25" customHeight="1" x14ac:dyDescent="0.35">
      <c r="A124" s="47">
        <v>1486</v>
      </c>
      <c r="B124" s="47">
        <f t="shared" si="5"/>
        <v>0.92195061250412469</v>
      </c>
      <c r="C124" s="53">
        <f t="shared" si="8"/>
        <v>-7.0745454918939646E-3</v>
      </c>
      <c r="D124" s="47">
        <v>125.800003</v>
      </c>
      <c r="E124" s="47">
        <f t="shared" si="6"/>
        <v>7.8049387495875311E-2</v>
      </c>
      <c r="F124" s="49">
        <f t="shared" si="9"/>
        <v>-6.3391257985707401E-3</v>
      </c>
      <c r="G124" s="53">
        <f t="shared" si="7"/>
        <v>-7.0171464352776821E-3</v>
      </c>
    </row>
    <row r="125" spans="1:7" ht="14.25" customHeight="1" x14ac:dyDescent="0.35">
      <c r="A125" s="47">
        <v>1496</v>
      </c>
      <c r="B125" s="47">
        <f t="shared" si="5"/>
        <v>0.92089873807325329</v>
      </c>
      <c r="C125" s="53">
        <f t="shared" si="8"/>
        <v>6.7069332567180799E-3</v>
      </c>
      <c r="D125" s="47">
        <v>128.5</v>
      </c>
      <c r="E125" s="47">
        <f t="shared" si="6"/>
        <v>7.9101261926746685E-2</v>
      </c>
      <c r="F125" s="49">
        <f t="shared" si="9"/>
        <v>2.1235536221557907E-2</v>
      </c>
      <c r="G125" s="53">
        <f t="shared" si="7"/>
        <v>7.8561640852695836E-3</v>
      </c>
    </row>
    <row r="126" spans="1:7" ht="14.25" customHeight="1" x14ac:dyDescent="0.35">
      <c r="A126" s="47">
        <v>1494</v>
      </c>
      <c r="B126" s="47">
        <f t="shared" si="5"/>
        <v>0.92094313453536758</v>
      </c>
      <c r="C126" s="53">
        <f t="shared" si="8"/>
        <v>-1.3377928416599422E-3</v>
      </c>
      <c r="D126" s="47">
        <v>128.25</v>
      </c>
      <c r="E126" s="47">
        <f t="shared" si="6"/>
        <v>7.9056865464632461E-2</v>
      </c>
      <c r="F126" s="49">
        <f t="shared" si="9"/>
        <v>-1.9474202843955666E-3</v>
      </c>
      <c r="G126" s="53">
        <f t="shared" si="7"/>
        <v>-1.3859880763838403E-3</v>
      </c>
    </row>
    <row r="127" spans="1:7" ht="14.25" customHeight="1" x14ac:dyDescent="0.35">
      <c r="A127" s="47">
        <v>1478.75</v>
      </c>
      <c r="B127" s="47">
        <f t="shared" si="5"/>
        <v>0.92090923244589751</v>
      </c>
      <c r="C127" s="53">
        <f t="shared" si="8"/>
        <v>-1.0259950400166098E-2</v>
      </c>
      <c r="D127" s="47">
        <v>127</v>
      </c>
      <c r="E127" s="47">
        <f t="shared" si="6"/>
        <v>7.9090767554102451E-2</v>
      </c>
      <c r="F127" s="49">
        <f t="shared" si="9"/>
        <v>-9.7943975922876979E-3</v>
      </c>
      <c r="G127" s="53">
        <f t="shared" si="7"/>
        <v>-1.0223129471254028E-2</v>
      </c>
    </row>
    <row r="128" spans="1:7" ht="14.25" customHeight="1" x14ac:dyDescent="0.35">
      <c r="A128" s="47">
        <v>1490</v>
      </c>
      <c r="B128" s="47">
        <f t="shared" si="5"/>
        <v>0.92285776051000379</v>
      </c>
      <c r="C128" s="53">
        <f t="shared" si="8"/>
        <v>7.5789836469082987E-3</v>
      </c>
      <c r="D128" s="47">
        <v>124.550003</v>
      </c>
      <c r="E128" s="47">
        <f t="shared" si="6"/>
        <v>7.7142239489996142E-2</v>
      </c>
      <c r="F128" s="49">
        <f t="shared" si="9"/>
        <v>-1.9479820663689907E-2</v>
      </c>
      <c r="G128" s="53">
        <f t="shared" si="7"/>
        <v>5.4916068844671918E-3</v>
      </c>
    </row>
    <row r="129" spans="1:7" ht="14.25" customHeight="1" x14ac:dyDescent="0.35">
      <c r="A129" s="47">
        <v>1491.8000489999999</v>
      </c>
      <c r="B129" s="47">
        <f t="shared" si="5"/>
        <v>0.92440203476533667</v>
      </c>
      <c r="C129" s="53">
        <f t="shared" si="8"/>
        <v>1.2073574277834127E-3</v>
      </c>
      <c r="D129" s="47">
        <v>122</v>
      </c>
      <c r="E129" s="47">
        <f t="shared" si="6"/>
        <v>7.5597965234663347E-2</v>
      </c>
      <c r="F129" s="49">
        <f t="shared" si="9"/>
        <v>-2.0686221061644736E-2</v>
      </c>
      <c r="G129" s="53">
        <f t="shared" si="7"/>
        <v>-4.4775255772274976E-4</v>
      </c>
    </row>
    <row r="130" spans="1:7" ht="14.25" customHeight="1" x14ac:dyDescent="0.35">
      <c r="A130" s="47">
        <v>1508</v>
      </c>
      <c r="B130" s="47">
        <f t="shared" si="5"/>
        <v>0.92390638571971528</v>
      </c>
      <c r="C130" s="53">
        <f t="shared" si="8"/>
        <v>1.0800792200612967E-2</v>
      </c>
      <c r="D130" s="47">
        <v>124.199997</v>
      </c>
      <c r="E130" s="47">
        <f t="shared" si="6"/>
        <v>7.6093614280284799E-2</v>
      </c>
      <c r="F130" s="49">
        <f t="shared" si="9"/>
        <v>1.7872100611532195E-2</v>
      </c>
      <c r="G130" s="53">
        <f t="shared" si="7"/>
        <v>1.1338873615290389E-2</v>
      </c>
    </row>
    <row r="131" spans="1:7" ht="14.25" customHeight="1" x14ac:dyDescent="0.35">
      <c r="A131" s="47">
        <v>1497.8000489999999</v>
      </c>
      <c r="B131" s="47">
        <f t="shared" ref="B131:B194" si="10">A131/(A131+D131)</f>
        <v>0.92331401917826716</v>
      </c>
      <c r="C131" s="53">
        <f t="shared" si="8"/>
        <v>-6.7868720379870764E-3</v>
      </c>
      <c r="D131" s="47">
        <v>124.400002</v>
      </c>
      <c r="E131" s="47">
        <f t="shared" ref="E131:E194" si="11">D131/(A131+D131)</f>
        <v>7.6685980821732821E-2</v>
      </c>
      <c r="F131" s="49">
        <f t="shared" si="9"/>
        <v>1.6090510374607541E-3</v>
      </c>
      <c r="G131" s="53">
        <f t="shared" ref="G131:G194" si="12">(B131*C131)+(E131*F131)</f>
        <v>-6.1430224420425403E-3</v>
      </c>
    </row>
    <row r="132" spans="1:7" ht="14.25" customHeight="1" x14ac:dyDescent="0.35">
      <c r="A132" s="47">
        <v>1513.4499510000001</v>
      </c>
      <c r="B132" s="47">
        <f t="shared" si="10"/>
        <v>0.92401855977102698</v>
      </c>
      <c r="C132" s="53">
        <f t="shared" ref="C132:C195" si="13">LN(A132/A131)</f>
        <v>1.0394383000548795E-2</v>
      </c>
      <c r="D132" s="47">
        <v>124.449997</v>
      </c>
      <c r="E132" s="47">
        <f t="shared" si="11"/>
        <v>7.5981440228973005E-2</v>
      </c>
      <c r="F132" s="49">
        <f t="shared" ref="F132:F195" si="14">LN(D132/D131)</f>
        <v>4.0180832528465769E-4</v>
      </c>
      <c r="G132" s="53">
        <f t="shared" si="12"/>
        <v>9.6351327851266644E-3</v>
      </c>
    </row>
    <row r="133" spans="1:7" ht="14.25" customHeight="1" x14ac:dyDescent="0.35">
      <c r="A133" s="47">
        <v>1522</v>
      </c>
      <c r="B133" s="47">
        <f t="shared" si="10"/>
        <v>0.92413248900840794</v>
      </c>
      <c r="C133" s="53">
        <f t="shared" si="13"/>
        <v>5.6334788911680577E-3</v>
      </c>
      <c r="D133" s="47">
        <v>124.949997</v>
      </c>
      <c r="E133" s="47">
        <f t="shared" si="11"/>
        <v>7.5867510991592058E-2</v>
      </c>
      <c r="F133" s="49">
        <f t="shared" si="14"/>
        <v>4.0096285638233087E-3</v>
      </c>
      <c r="G133" s="53">
        <f t="shared" si="12"/>
        <v>5.5102814086095287E-3</v>
      </c>
    </row>
    <row r="134" spans="1:7" ht="14.25" customHeight="1" x14ac:dyDescent="0.35">
      <c r="A134" s="47">
        <v>1523</v>
      </c>
      <c r="B134" s="47">
        <f t="shared" si="10"/>
        <v>0.92443095599393021</v>
      </c>
      <c r="C134" s="53">
        <f t="shared" si="13"/>
        <v>6.5681447353075359E-4</v>
      </c>
      <c r="D134" s="47">
        <v>124.5</v>
      </c>
      <c r="E134" s="47">
        <f t="shared" si="11"/>
        <v>7.5569044006069799E-2</v>
      </c>
      <c r="F134" s="49">
        <f t="shared" si="14"/>
        <v>-3.6079173665949284E-3</v>
      </c>
      <c r="G134" s="53">
        <f t="shared" si="12"/>
        <v>3.3453276543020887E-4</v>
      </c>
    </row>
    <row r="135" spans="1:7" ht="14.25" customHeight="1" x14ac:dyDescent="0.35">
      <c r="A135" s="47">
        <v>1508.1999510000001</v>
      </c>
      <c r="B135" s="47">
        <f t="shared" si="10"/>
        <v>0.92490724502203214</v>
      </c>
      <c r="C135" s="53">
        <f t="shared" si="13"/>
        <v>-9.7652196156754068E-3</v>
      </c>
      <c r="D135" s="47">
        <v>122.449997</v>
      </c>
      <c r="E135" s="47">
        <f t="shared" si="11"/>
        <v>7.5092754977967843E-2</v>
      </c>
      <c r="F135" s="49">
        <f t="shared" si="14"/>
        <v>-1.6602957006381733E-2</v>
      </c>
      <c r="G135" s="53">
        <f t="shared" si="12"/>
        <v>-1.0278684154159405E-2</v>
      </c>
    </row>
    <row r="136" spans="1:7" ht="14.25" customHeight="1" x14ac:dyDescent="0.35">
      <c r="A136" s="47">
        <v>1509</v>
      </c>
      <c r="B136" s="47">
        <f t="shared" si="10"/>
        <v>0.92579527149752194</v>
      </c>
      <c r="C136" s="53">
        <f t="shared" si="13"/>
        <v>5.3032548836265793E-4</v>
      </c>
      <c r="D136" s="47">
        <v>120.949997</v>
      </c>
      <c r="E136" s="47">
        <f t="shared" si="11"/>
        <v>7.4204728502478098E-2</v>
      </c>
      <c r="F136" s="49">
        <f t="shared" si="14"/>
        <v>-1.23255466459825E-2</v>
      </c>
      <c r="G136" s="53">
        <f t="shared" si="12"/>
        <v>-4.2364101302899812E-4</v>
      </c>
    </row>
    <row r="137" spans="1:7" ht="14.25" customHeight="1" x14ac:dyDescent="0.35">
      <c r="A137" s="47">
        <v>1502</v>
      </c>
      <c r="B137" s="47">
        <f t="shared" si="10"/>
        <v>0.92616001233235701</v>
      </c>
      <c r="C137" s="53">
        <f t="shared" si="13"/>
        <v>-4.6496264437687921E-3</v>
      </c>
      <c r="D137" s="47">
        <v>119.75</v>
      </c>
      <c r="E137" s="47">
        <f t="shared" si="11"/>
        <v>7.3839987667642978E-2</v>
      </c>
      <c r="F137" s="49">
        <f t="shared" si="14"/>
        <v>-9.9709759613734912E-3</v>
      </c>
      <c r="G137" s="53">
        <f t="shared" si="12"/>
        <v>-5.0425548265239416E-3</v>
      </c>
    </row>
    <row r="138" spans="1:7" ht="14.25" customHeight="1" x14ac:dyDescent="0.35">
      <c r="A138" s="47">
        <v>1489.25</v>
      </c>
      <c r="B138" s="47">
        <f t="shared" si="10"/>
        <v>0.92494255130109015</v>
      </c>
      <c r="C138" s="53">
        <f t="shared" si="13"/>
        <v>-8.5249158152832655E-3</v>
      </c>
      <c r="D138" s="47">
        <v>120.849998</v>
      </c>
      <c r="E138" s="47">
        <f t="shared" si="11"/>
        <v>7.5057448698909943E-2</v>
      </c>
      <c r="F138" s="49">
        <f t="shared" si="14"/>
        <v>9.1438543090257875E-3</v>
      </c>
      <c r="G138" s="53">
        <f t="shared" si="12"/>
        <v>-7.1987430081051065E-3</v>
      </c>
    </row>
    <row r="139" spans="1:7" ht="14.25" customHeight="1" x14ac:dyDescent="0.35">
      <c r="A139" s="47">
        <v>1504.5</v>
      </c>
      <c r="B139" s="47">
        <f t="shared" si="10"/>
        <v>0.92530520789440984</v>
      </c>
      <c r="C139" s="53">
        <f t="shared" si="13"/>
        <v>1.0187979561302995E-2</v>
      </c>
      <c r="D139" s="47">
        <v>121.449997</v>
      </c>
      <c r="E139" s="47">
        <f t="shared" si="11"/>
        <v>7.4694792105590199E-2</v>
      </c>
      <c r="F139" s="49">
        <f t="shared" si="14"/>
        <v>4.9525401466075491E-3</v>
      </c>
      <c r="G139" s="53">
        <f t="shared" si="12"/>
        <v>9.7969195026409057E-3</v>
      </c>
    </row>
    <row r="140" spans="1:7" ht="14.25" customHeight="1" x14ac:dyDescent="0.35">
      <c r="A140" s="47">
        <v>1540</v>
      </c>
      <c r="B140" s="47">
        <f t="shared" si="10"/>
        <v>0.92492492492492495</v>
      </c>
      <c r="C140" s="53">
        <f t="shared" si="13"/>
        <v>2.3321799337574826E-2</v>
      </c>
      <c r="D140" s="47">
        <v>125</v>
      </c>
      <c r="E140" s="47">
        <f t="shared" si="11"/>
        <v>7.5075075075075076E-2</v>
      </c>
      <c r="F140" s="49">
        <f t="shared" si="14"/>
        <v>2.881110655564327E-2</v>
      </c>
      <c r="G140" s="53">
        <f t="shared" si="12"/>
        <v>2.3733909489081467E-2</v>
      </c>
    </row>
    <row r="141" spans="1:7" ht="14.25" customHeight="1" x14ac:dyDescent="0.35">
      <c r="A141" s="47">
        <v>1545.349976</v>
      </c>
      <c r="B141" s="47">
        <f t="shared" si="10"/>
        <v>0.92772024398009623</v>
      </c>
      <c r="C141" s="53">
        <f t="shared" si="13"/>
        <v>3.4679899548561359E-3</v>
      </c>
      <c r="D141" s="47">
        <v>120.400002</v>
      </c>
      <c r="E141" s="47">
        <f t="shared" si="11"/>
        <v>7.2279756019903718E-2</v>
      </c>
      <c r="F141" s="49">
        <f t="shared" si="14"/>
        <v>-3.7494187816284864E-2</v>
      </c>
      <c r="G141" s="53">
        <f t="shared" si="12"/>
        <v>5.0725373951414094E-4</v>
      </c>
    </row>
    <row r="142" spans="1:7" ht="14.25" customHeight="1" x14ac:dyDescent="0.35">
      <c r="A142" s="47">
        <v>1537.6999510000001</v>
      </c>
      <c r="B142" s="47">
        <f t="shared" si="10"/>
        <v>0.92794640915664783</v>
      </c>
      <c r="C142" s="53">
        <f t="shared" si="13"/>
        <v>-4.9626447066580034E-3</v>
      </c>
      <c r="D142" s="47">
        <v>119.400002</v>
      </c>
      <c r="E142" s="47">
        <f t="shared" si="11"/>
        <v>7.2053590843352097E-2</v>
      </c>
      <c r="F142" s="49">
        <f t="shared" si="14"/>
        <v>-8.3403317770959166E-3</v>
      </c>
      <c r="G142" s="53">
        <f t="shared" si="12"/>
        <v>-5.206019188828217E-3</v>
      </c>
    </row>
    <row r="143" spans="1:7" ht="14.25" customHeight="1" x14ac:dyDescent="0.35">
      <c r="A143" s="47">
        <v>1516</v>
      </c>
      <c r="B143" s="47">
        <f t="shared" si="10"/>
        <v>0.92741565359261535</v>
      </c>
      <c r="C143" s="53">
        <f t="shared" si="13"/>
        <v>-1.4212474453556199E-2</v>
      </c>
      <c r="D143" s="47">
        <v>118.650002</v>
      </c>
      <c r="E143" s="47">
        <f t="shared" si="11"/>
        <v>7.2584346407384634E-2</v>
      </c>
      <c r="F143" s="49">
        <f t="shared" si="14"/>
        <v>-6.3012179708478878E-3</v>
      </c>
      <c r="G143" s="53">
        <f t="shared" si="12"/>
        <v>-1.363824107249763E-2</v>
      </c>
    </row>
    <row r="144" spans="1:7" ht="14.25" customHeight="1" x14ac:dyDescent="0.35">
      <c r="A144" s="47">
        <v>1502</v>
      </c>
      <c r="B144" s="47">
        <f t="shared" si="10"/>
        <v>0.92638850455039135</v>
      </c>
      <c r="C144" s="53">
        <f t="shared" si="13"/>
        <v>-9.2777338782368771E-3</v>
      </c>
      <c r="D144" s="47">
        <v>119.349998</v>
      </c>
      <c r="E144" s="47">
        <f t="shared" si="11"/>
        <v>7.3611495449608655E-2</v>
      </c>
      <c r="F144" s="49">
        <f t="shared" si="14"/>
        <v>5.8823362893304539E-3</v>
      </c>
      <c r="G144" s="53">
        <f t="shared" si="12"/>
        <v>-8.1617784420812464E-3</v>
      </c>
    </row>
    <row r="145" spans="1:7" ht="14.25" customHeight="1" x14ac:dyDescent="0.35">
      <c r="A145" s="47">
        <v>1506.099976</v>
      </c>
      <c r="B145" s="47">
        <f t="shared" si="10"/>
        <v>0.92574835296620284</v>
      </c>
      <c r="C145" s="53">
        <f t="shared" si="13"/>
        <v>2.7259589585257966E-3</v>
      </c>
      <c r="D145" s="47">
        <v>120.800003</v>
      </c>
      <c r="E145" s="47">
        <f t="shared" si="11"/>
        <v>7.425164703379715E-2</v>
      </c>
      <c r="F145" s="49">
        <f t="shared" si="14"/>
        <v>1.2075974307748536E-2</v>
      </c>
      <c r="G145" s="53">
        <f t="shared" si="12"/>
        <v>3.4202129979968689E-3</v>
      </c>
    </row>
    <row r="146" spans="1:7" ht="14.25" customHeight="1" x14ac:dyDescent="0.35">
      <c r="A146" s="47">
        <v>1507.349976</v>
      </c>
      <c r="B146" s="47">
        <f t="shared" si="10"/>
        <v>0.92526548290858235</v>
      </c>
      <c r="C146" s="53">
        <f t="shared" si="13"/>
        <v>8.296139584890327E-4</v>
      </c>
      <c r="D146" s="47">
        <v>121.75</v>
      </c>
      <c r="E146" s="47">
        <f t="shared" si="11"/>
        <v>7.4734517091417596E-2</v>
      </c>
      <c r="F146" s="49">
        <f t="shared" si="14"/>
        <v>7.8334516275477169E-3</v>
      </c>
      <c r="G146" s="53">
        <f t="shared" si="12"/>
        <v>1.3530423844728134E-3</v>
      </c>
    </row>
    <row r="147" spans="1:7" ht="14.25" customHeight="1" x14ac:dyDescent="0.35">
      <c r="A147" s="47">
        <v>1526.75</v>
      </c>
      <c r="B147" s="47">
        <f t="shared" si="10"/>
        <v>0.92746711912344904</v>
      </c>
      <c r="C147" s="53">
        <f t="shared" si="13"/>
        <v>1.2788166862149257E-2</v>
      </c>
      <c r="D147" s="47">
        <v>119.400002</v>
      </c>
      <c r="E147" s="47">
        <f t="shared" si="11"/>
        <v>7.2532880876550881E-2</v>
      </c>
      <c r="F147" s="49">
        <f t="shared" si="14"/>
        <v>-1.9490544253778826E-2</v>
      </c>
      <c r="G147" s="53">
        <f t="shared" si="12"/>
        <v>1.0446898953929045E-2</v>
      </c>
    </row>
    <row r="148" spans="1:7" ht="14.25" customHeight="1" x14ac:dyDescent="0.35">
      <c r="A148" s="47">
        <v>1529.9499510000001</v>
      </c>
      <c r="B148" s="47">
        <f t="shared" si="10"/>
        <v>0.92873402412996575</v>
      </c>
      <c r="C148" s="53">
        <f t="shared" si="13"/>
        <v>2.0937299834896781E-3</v>
      </c>
      <c r="D148" s="47">
        <v>117.400002</v>
      </c>
      <c r="E148" s="47">
        <f t="shared" si="11"/>
        <v>7.1265975870034207E-2</v>
      </c>
      <c r="F148" s="49">
        <f t="shared" si="14"/>
        <v>-1.6892293279149234E-2</v>
      </c>
      <c r="G148" s="53">
        <f t="shared" si="12"/>
        <v>7.4067250778654496E-4</v>
      </c>
    </row>
    <row r="149" spans="1:7" ht="14.25" customHeight="1" x14ac:dyDescent="0.35">
      <c r="A149" s="47">
        <v>1488.849976</v>
      </c>
      <c r="B149" s="47">
        <f t="shared" si="10"/>
        <v>0.9274012678930027</v>
      </c>
      <c r="C149" s="53">
        <f t="shared" si="13"/>
        <v>-2.7231029347877311E-2</v>
      </c>
      <c r="D149" s="47">
        <v>116.550003</v>
      </c>
      <c r="E149" s="47">
        <f t="shared" si="11"/>
        <v>7.2598732106997244E-2</v>
      </c>
      <c r="F149" s="49">
        <f t="shared" si="14"/>
        <v>-7.2665332079794439E-3</v>
      </c>
      <c r="G149" s="53">
        <f t="shared" si="12"/>
        <v>-2.5781632240965684E-2</v>
      </c>
    </row>
    <row r="150" spans="1:7" ht="14.25" customHeight="1" x14ac:dyDescent="0.35">
      <c r="A150" s="47">
        <v>1454</v>
      </c>
      <c r="B150" s="47">
        <f t="shared" si="10"/>
        <v>0.9277396713989472</v>
      </c>
      <c r="C150" s="53">
        <f t="shared" si="13"/>
        <v>-2.3685614645391935E-2</v>
      </c>
      <c r="D150" s="47">
        <v>113.25</v>
      </c>
      <c r="E150" s="47">
        <f t="shared" si="11"/>
        <v>7.2260328601052803E-2</v>
      </c>
      <c r="F150" s="49">
        <f t="shared" si="14"/>
        <v>-2.8722626858648164E-2</v>
      </c>
      <c r="G150" s="53">
        <f t="shared" si="12"/>
        <v>-2.4049590803089344E-2</v>
      </c>
    </row>
    <row r="151" spans="1:7" ht="14.25" customHeight="1" x14ac:dyDescent="0.35">
      <c r="A151" s="47">
        <v>1468.5</v>
      </c>
      <c r="B151" s="47">
        <f t="shared" si="10"/>
        <v>0.92690778086175385</v>
      </c>
      <c r="C151" s="53">
        <f t="shared" si="13"/>
        <v>9.9230925452100192E-3</v>
      </c>
      <c r="D151" s="47">
        <v>115.800003</v>
      </c>
      <c r="E151" s="47">
        <f t="shared" si="11"/>
        <v>7.3092219138246123E-2</v>
      </c>
      <c r="F151" s="49">
        <f t="shared" si="14"/>
        <v>2.2266826682487001E-2</v>
      </c>
      <c r="G151" s="53">
        <f t="shared" si="12"/>
        <v>1.0825323465756117E-2</v>
      </c>
    </row>
    <row r="152" spans="1:7" ht="14.25" customHeight="1" x14ac:dyDescent="0.35">
      <c r="A152" s="47">
        <v>1457.4499510000001</v>
      </c>
      <c r="B152" s="47">
        <f t="shared" si="10"/>
        <v>0.92583534262859346</v>
      </c>
      <c r="C152" s="53">
        <f t="shared" si="13"/>
        <v>-7.5531719401572012E-3</v>
      </c>
      <c r="D152" s="47">
        <v>116.75</v>
      </c>
      <c r="E152" s="47">
        <f t="shared" si="11"/>
        <v>7.4164657371406567E-2</v>
      </c>
      <c r="F152" s="49">
        <f t="shared" si="14"/>
        <v>8.1703055033762878E-3</v>
      </c>
      <c r="G152" s="53">
        <f t="shared" si="12"/>
        <v>-6.3870456228705009E-3</v>
      </c>
    </row>
    <row r="153" spans="1:7" ht="14.25" customHeight="1" x14ac:dyDescent="0.35">
      <c r="A153" s="47">
        <v>1444</v>
      </c>
      <c r="B153" s="47">
        <f t="shared" si="10"/>
        <v>0.92587843155408889</v>
      </c>
      <c r="C153" s="53">
        <f t="shared" si="13"/>
        <v>-9.2712592457459882E-3</v>
      </c>
      <c r="D153" s="47">
        <v>115.599998</v>
      </c>
      <c r="E153" s="47">
        <f t="shared" si="11"/>
        <v>7.4121568445911223E-2</v>
      </c>
      <c r="F153" s="49">
        <f t="shared" si="14"/>
        <v>-9.8989576117678203E-3</v>
      </c>
      <c r="G153" s="53">
        <f t="shared" si="12"/>
        <v>-9.3177852331464625E-3</v>
      </c>
    </row>
    <row r="154" spans="1:7" ht="14.25" customHeight="1" x14ac:dyDescent="0.35">
      <c r="A154" s="47">
        <v>1449.900024</v>
      </c>
      <c r="B154" s="47">
        <f t="shared" si="10"/>
        <v>0.92598032949579212</v>
      </c>
      <c r="C154" s="53">
        <f t="shared" si="13"/>
        <v>4.0775646192421789E-3</v>
      </c>
      <c r="D154" s="47">
        <v>115.900002</v>
      </c>
      <c r="E154" s="47">
        <f t="shared" si="11"/>
        <v>7.4019670504207796E-2</v>
      </c>
      <c r="F154" s="49">
        <f t="shared" si="14"/>
        <v>2.5918286647223796E-3</v>
      </c>
      <c r="G154" s="53">
        <f t="shared" si="12"/>
        <v>3.9675909334323679E-3</v>
      </c>
    </row>
    <row r="155" spans="1:7" ht="14.25" customHeight="1" x14ac:dyDescent="0.35">
      <c r="A155" s="47">
        <v>1438.6999510000001</v>
      </c>
      <c r="B155" s="47">
        <f t="shared" si="10"/>
        <v>0.92586395465919669</v>
      </c>
      <c r="C155" s="53">
        <f t="shared" si="13"/>
        <v>-7.7547110875519501E-3</v>
      </c>
      <c r="D155" s="47">
        <v>115.199997</v>
      </c>
      <c r="E155" s="47">
        <f t="shared" si="11"/>
        <v>7.4136045340803369E-2</v>
      </c>
      <c r="F155" s="49">
        <f t="shared" si="14"/>
        <v>-6.0580453818374382E-3</v>
      </c>
      <c r="G155" s="53">
        <f t="shared" si="12"/>
        <v>-7.6289270018649134E-3</v>
      </c>
    </row>
    <row r="156" spans="1:7" ht="14.25" customHeight="1" x14ac:dyDescent="0.35">
      <c r="A156" s="47">
        <v>1429.9499510000001</v>
      </c>
      <c r="B156" s="47">
        <f t="shared" si="10"/>
        <v>0.92508490606754368</v>
      </c>
      <c r="C156" s="53">
        <f t="shared" si="13"/>
        <v>-6.1004496436979352E-3</v>
      </c>
      <c r="D156" s="47">
        <v>115.800003</v>
      </c>
      <c r="E156" s="47">
        <f t="shared" si="11"/>
        <v>7.4915093932456295E-2</v>
      </c>
      <c r="F156" s="49">
        <f t="shared" si="14"/>
        <v>5.1948688255064601E-3</v>
      </c>
      <c r="G156" s="53">
        <f t="shared" si="12"/>
        <v>-5.2542597995804798E-3</v>
      </c>
    </row>
    <row r="157" spans="1:7" ht="14.25" customHeight="1" x14ac:dyDescent="0.35">
      <c r="A157" s="47">
        <v>1431.75</v>
      </c>
      <c r="B157" s="47">
        <f t="shared" si="10"/>
        <v>0.92460445592508878</v>
      </c>
      <c r="C157" s="53">
        <f t="shared" si="13"/>
        <v>1.2580279332026969E-3</v>
      </c>
      <c r="D157" s="47">
        <v>116.75</v>
      </c>
      <c r="E157" s="47">
        <f t="shared" si="11"/>
        <v>7.5395544074911211E-2</v>
      </c>
      <c r="F157" s="49">
        <f t="shared" si="14"/>
        <v>8.1703055033762878E-3</v>
      </c>
      <c r="G157" s="53">
        <f t="shared" si="12"/>
        <v>1.7791828614027397E-3</v>
      </c>
    </row>
    <row r="158" spans="1:7" ht="14.25" customHeight="1" x14ac:dyDescent="0.35">
      <c r="A158" s="47">
        <v>1435</v>
      </c>
      <c r="B158" s="47">
        <f t="shared" si="10"/>
        <v>0.92431561996779388</v>
      </c>
      <c r="C158" s="53">
        <f t="shared" si="13"/>
        <v>2.2673769197548441E-3</v>
      </c>
      <c r="D158" s="47">
        <v>117.5</v>
      </c>
      <c r="E158" s="47">
        <f t="shared" si="11"/>
        <v>7.5684380032206122E-2</v>
      </c>
      <c r="F158" s="49">
        <f t="shared" si="14"/>
        <v>6.4034370352070071E-3</v>
      </c>
      <c r="G158" s="53">
        <f t="shared" si="12"/>
        <v>2.5804120653687757E-3</v>
      </c>
    </row>
    <row r="159" spans="1:7" ht="14.25" customHeight="1" x14ac:dyDescent="0.35">
      <c r="A159" s="47">
        <v>1439.900024</v>
      </c>
      <c r="B159" s="47">
        <f t="shared" si="10"/>
        <v>0.92413837660810871</v>
      </c>
      <c r="C159" s="53">
        <f t="shared" si="13"/>
        <v>3.4088341883273536E-3</v>
      </c>
      <c r="D159" s="47">
        <v>118.199997</v>
      </c>
      <c r="E159" s="47">
        <f t="shared" si="11"/>
        <v>7.5861623391891342E-2</v>
      </c>
      <c r="F159" s="49">
        <f t="shared" si="14"/>
        <v>5.9397460070732648E-3</v>
      </c>
      <c r="G159" s="53">
        <f t="shared" si="12"/>
        <v>3.6008332675591427E-3</v>
      </c>
    </row>
    <row r="160" spans="1:7" ht="14.25" customHeight="1" x14ac:dyDescent="0.35">
      <c r="A160" s="47">
        <v>1474.5</v>
      </c>
      <c r="B160" s="47">
        <f t="shared" si="10"/>
        <v>0.9256120527306968</v>
      </c>
      <c r="C160" s="53">
        <f t="shared" si="13"/>
        <v>2.3745265873282111E-2</v>
      </c>
      <c r="D160" s="47">
        <v>118.5</v>
      </c>
      <c r="E160" s="47">
        <f t="shared" si="11"/>
        <v>7.4387947269303201E-2</v>
      </c>
      <c r="F160" s="49">
        <f t="shared" si="14"/>
        <v>2.5348809838990813E-3</v>
      </c>
      <c r="G160" s="53">
        <f t="shared" si="12"/>
        <v>2.2167468880569061E-2</v>
      </c>
    </row>
    <row r="161" spans="1:7" ht="14.25" customHeight="1" x14ac:dyDescent="0.35">
      <c r="A161" s="47">
        <v>1507.0500489999999</v>
      </c>
      <c r="B161" s="47">
        <f t="shared" si="10"/>
        <v>0.92781506097214927</v>
      </c>
      <c r="C161" s="53">
        <f t="shared" si="13"/>
        <v>2.1835180834953061E-2</v>
      </c>
      <c r="D161" s="47">
        <v>117.25</v>
      </c>
      <c r="E161" s="47">
        <f t="shared" si="11"/>
        <v>7.2184939027850767E-2</v>
      </c>
      <c r="F161" s="49">
        <f t="shared" si="14"/>
        <v>-1.0604553248797112E-2</v>
      </c>
      <c r="G161" s="53">
        <f t="shared" si="12"/>
        <v>1.9493520608037863E-2</v>
      </c>
    </row>
    <row r="162" spans="1:7" ht="14.25" customHeight="1" x14ac:dyDescent="0.35">
      <c r="A162" s="47">
        <v>1500</v>
      </c>
      <c r="B162" s="47">
        <f t="shared" si="10"/>
        <v>0.92695587861875395</v>
      </c>
      <c r="C162" s="53">
        <f t="shared" si="13"/>
        <v>-4.6890219999825011E-3</v>
      </c>
      <c r="D162" s="47">
        <v>118.199997</v>
      </c>
      <c r="E162" s="47">
        <f t="shared" si="11"/>
        <v>7.3044121381246052E-2</v>
      </c>
      <c r="F162" s="49">
        <f t="shared" si="14"/>
        <v>8.0696722648981208E-3</v>
      </c>
      <c r="G162" s="53">
        <f t="shared" si="12"/>
        <v>-3.7570743874323531E-3</v>
      </c>
    </row>
    <row r="163" spans="1:7" ht="14.25" customHeight="1" x14ac:dyDescent="0.35">
      <c r="A163" s="47">
        <v>1507.349976</v>
      </c>
      <c r="B163" s="47">
        <f t="shared" si="10"/>
        <v>0.92797118741115425</v>
      </c>
      <c r="C163" s="53">
        <f t="shared" si="13"/>
        <v>4.8880181507934611E-3</v>
      </c>
      <c r="D163" s="47">
        <v>117</v>
      </c>
      <c r="E163" s="47">
        <f t="shared" si="11"/>
        <v>7.2028812588845692E-2</v>
      </c>
      <c r="F163" s="49">
        <f t="shared" si="14"/>
        <v>-1.0204144793530656E-2</v>
      </c>
      <c r="G163" s="53">
        <f t="shared" si="12"/>
        <v>3.8009475745164178E-3</v>
      </c>
    </row>
    <row r="164" spans="1:7" ht="14.25" customHeight="1" x14ac:dyDescent="0.35">
      <c r="A164" s="47">
        <v>1519.75</v>
      </c>
      <c r="B164" s="47">
        <f t="shared" si="10"/>
        <v>0.92925494682672349</v>
      </c>
      <c r="C164" s="53">
        <f t="shared" si="13"/>
        <v>8.1927213877368097E-3</v>
      </c>
      <c r="D164" s="47">
        <v>115.699997</v>
      </c>
      <c r="E164" s="47">
        <f t="shared" si="11"/>
        <v>7.0745053173276562E-2</v>
      </c>
      <c r="F164" s="49">
        <f t="shared" si="14"/>
        <v>-1.1173326527252685E-2</v>
      </c>
      <c r="G164" s="53">
        <f t="shared" si="12"/>
        <v>6.8226692982346565E-3</v>
      </c>
    </row>
    <row r="165" spans="1:7" ht="14.25" customHeight="1" x14ac:dyDescent="0.35">
      <c r="A165" s="47">
        <v>1518.849976</v>
      </c>
      <c r="B165" s="47">
        <f t="shared" si="10"/>
        <v>0.9283073040335259</v>
      </c>
      <c r="C165" s="53">
        <f t="shared" si="13"/>
        <v>-5.9239388759907646E-4</v>
      </c>
      <c r="D165" s="47">
        <v>117.300003</v>
      </c>
      <c r="E165" s="47">
        <f t="shared" si="11"/>
        <v>7.169269596647411E-2</v>
      </c>
      <c r="F165" s="49">
        <f t="shared" si="14"/>
        <v>1.3734172964373514E-2</v>
      </c>
      <c r="G165" s="53">
        <f t="shared" si="12"/>
        <v>4.3471631396276055E-4</v>
      </c>
    </row>
    <row r="166" spans="1:7" ht="14.25" customHeight="1" x14ac:dyDescent="0.35">
      <c r="A166" s="47">
        <v>1507.599976</v>
      </c>
      <c r="B166" s="47">
        <f t="shared" si="10"/>
        <v>0.92746846902756463</v>
      </c>
      <c r="C166" s="53">
        <f t="shared" si="13"/>
        <v>-7.4344872675945828E-3</v>
      </c>
      <c r="D166" s="47">
        <v>117.900002</v>
      </c>
      <c r="E166" s="47">
        <f t="shared" si="11"/>
        <v>7.2531530972435365E-2</v>
      </c>
      <c r="F166" s="49">
        <f t="shared" si="14"/>
        <v>5.102043271976533E-3</v>
      </c>
      <c r="G166" s="53">
        <f t="shared" si="12"/>
        <v>-6.5251935144767983E-3</v>
      </c>
    </row>
    <row r="167" spans="1:7" ht="14.25" customHeight="1" x14ac:dyDescent="0.35">
      <c r="A167" s="47">
        <v>1531</v>
      </c>
      <c r="B167" s="47">
        <f t="shared" si="10"/>
        <v>0.92903304274225507</v>
      </c>
      <c r="C167" s="53">
        <f t="shared" si="13"/>
        <v>1.5402150184045643E-2</v>
      </c>
      <c r="D167" s="47">
        <v>116.949997</v>
      </c>
      <c r="E167" s="47">
        <f t="shared" si="11"/>
        <v>7.0966957257745003E-2</v>
      </c>
      <c r="F167" s="49">
        <f t="shared" si="14"/>
        <v>-8.090357128653863E-3</v>
      </c>
      <c r="G167" s="53">
        <f t="shared" si="12"/>
        <v>1.3734958421708037E-2</v>
      </c>
    </row>
    <row r="168" spans="1:7" ht="14.25" customHeight="1" x14ac:dyDescent="0.35">
      <c r="A168" s="47">
        <v>1535</v>
      </c>
      <c r="B168" s="47">
        <f t="shared" si="10"/>
        <v>0.92841806142488659</v>
      </c>
      <c r="C168" s="53">
        <f t="shared" si="13"/>
        <v>2.6092643636138452E-3</v>
      </c>
      <c r="D168" s="47">
        <v>118.349998</v>
      </c>
      <c r="E168" s="47">
        <f t="shared" si="11"/>
        <v>7.1581938575113482E-2</v>
      </c>
      <c r="F168" s="49">
        <f t="shared" si="14"/>
        <v>1.1899851682764868E-2</v>
      </c>
      <c r="G168" s="53">
        <f t="shared" si="12"/>
        <v>3.2743026144200424E-3</v>
      </c>
    </row>
    <row r="169" spans="1:7" ht="14.25" customHeight="1" x14ac:dyDescent="0.35">
      <c r="A169" s="47">
        <v>1524</v>
      </c>
      <c r="B169" s="47">
        <f t="shared" si="10"/>
        <v>0.92926829268292688</v>
      </c>
      <c r="C169" s="53">
        <f t="shared" si="13"/>
        <v>-7.1919237747059932E-3</v>
      </c>
      <c r="D169" s="47">
        <v>116</v>
      </c>
      <c r="E169" s="47">
        <f t="shared" si="11"/>
        <v>7.0731707317073164E-2</v>
      </c>
      <c r="F169" s="49">
        <f t="shared" si="14"/>
        <v>-2.0056127954599837E-2</v>
      </c>
      <c r="G169" s="53">
        <f t="shared" si="12"/>
        <v>-8.1018308996253143E-3</v>
      </c>
    </row>
    <row r="170" spans="1:7" ht="14.25" customHeight="1" x14ac:dyDescent="0.35">
      <c r="A170" s="47">
        <v>1565.349976</v>
      </c>
      <c r="B170" s="47">
        <f t="shared" si="10"/>
        <v>0.93142330022263431</v>
      </c>
      <c r="C170" s="53">
        <f t="shared" si="13"/>
        <v>2.6770968563968784E-2</v>
      </c>
      <c r="D170" s="47">
        <v>115.25</v>
      </c>
      <c r="E170" s="47">
        <f t="shared" si="11"/>
        <v>6.8576699777365704E-2</v>
      </c>
      <c r="F170" s="49">
        <f t="shared" si="14"/>
        <v>-6.4865092296067734E-3</v>
      </c>
      <c r="G170" s="53">
        <f t="shared" si="12"/>
        <v>2.4490280493966347E-2</v>
      </c>
    </row>
    <row r="171" spans="1:7" ht="14.25" customHeight="1" x14ac:dyDescent="0.35">
      <c r="A171" s="47">
        <v>1519.8000489999999</v>
      </c>
      <c r="B171" s="47">
        <f t="shared" si="10"/>
        <v>0.93150685137210887</v>
      </c>
      <c r="C171" s="53">
        <f t="shared" si="13"/>
        <v>-2.9530646333791981E-2</v>
      </c>
      <c r="D171" s="47">
        <v>111.75</v>
      </c>
      <c r="E171" s="47">
        <f t="shared" si="11"/>
        <v>6.8493148627891104E-2</v>
      </c>
      <c r="F171" s="49">
        <f t="shared" si="14"/>
        <v>-3.0839448383079702E-2</v>
      </c>
      <c r="G171" s="53">
        <f t="shared" si="12"/>
        <v>-2.9620290307078332E-2</v>
      </c>
    </row>
    <row r="172" spans="1:7" ht="14.25" customHeight="1" x14ac:dyDescent="0.35">
      <c r="A172" s="47">
        <v>1533.150024</v>
      </c>
      <c r="B172" s="47">
        <f t="shared" si="10"/>
        <v>0.93192110241248127</v>
      </c>
      <c r="C172" s="53">
        <f t="shared" si="13"/>
        <v>8.7456786204722064E-3</v>
      </c>
      <c r="D172" s="47">
        <v>112</v>
      </c>
      <c r="E172" s="47">
        <f t="shared" si="11"/>
        <v>6.8078897587518741E-2</v>
      </c>
      <c r="F172" s="49">
        <f t="shared" si="14"/>
        <v>2.2346378014163628E-3</v>
      </c>
      <c r="G172" s="53">
        <f t="shared" si="12"/>
        <v>8.3024141393635495E-3</v>
      </c>
    </row>
    <row r="173" spans="1:7" ht="14.25" customHeight="1" x14ac:dyDescent="0.35">
      <c r="A173" s="47">
        <v>1564.5</v>
      </c>
      <c r="B173" s="47">
        <f t="shared" si="10"/>
        <v>0.93141632600717328</v>
      </c>
      <c r="C173" s="53">
        <f t="shared" si="13"/>
        <v>2.024182601169628E-2</v>
      </c>
      <c r="D173" s="47">
        <v>115.199997</v>
      </c>
      <c r="E173" s="47">
        <f t="shared" si="11"/>
        <v>6.8583673992826708E-2</v>
      </c>
      <c r="F173" s="49">
        <f t="shared" si="14"/>
        <v>2.8170850925029189E-2</v>
      </c>
      <c r="G173" s="53">
        <f t="shared" si="12"/>
        <v>2.0785627671433306E-2</v>
      </c>
    </row>
    <row r="174" spans="1:7" ht="14.25" customHeight="1" x14ac:dyDescent="0.35">
      <c r="A174" s="47">
        <v>1564.8000489999999</v>
      </c>
      <c r="B174" s="47">
        <f t="shared" si="10"/>
        <v>0.93032105006256349</v>
      </c>
      <c r="C174" s="53">
        <f t="shared" si="13"/>
        <v>1.9176748552152072E-4</v>
      </c>
      <c r="D174" s="47">
        <v>117.199997</v>
      </c>
      <c r="E174" s="47">
        <f t="shared" si="11"/>
        <v>6.9678949937436563E-2</v>
      </c>
      <c r="F174" s="49">
        <f t="shared" si="14"/>
        <v>1.7212129325518327E-2</v>
      </c>
      <c r="G174" s="53">
        <f t="shared" si="12"/>
        <v>1.3777284260877139E-3</v>
      </c>
    </row>
    <row r="175" spans="1:7" ht="14.25" customHeight="1" x14ac:dyDescent="0.35">
      <c r="A175" s="47">
        <v>1571</v>
      </c>
      <c r="B175" s="47">
        <f t="shared" si="10"/>
        <v>0.93110090383760558</v>
      </c>
      <c r="C175" s="53">
        <f t="shared" si="13"/>
        <v>3.9543076611628543E-3</v>
      </c>
      <c r="D175" s="47">
        <v>116.25</v>
      </c>
      <c r="E175" s="47">
        <f t="shared" si="11"/>
        <v>6.8899096162394424E-2</v>
      </c>
      <c r="F175" s="49">
        <f t="shared" si="14"/>
        <v>-8.1388070781765083E-3</v>
      </c>
      <c r="G175" s="53">
        <f t="shared" si="12"/>
        <v>3.1211029858342421E-3</v>
      </c>
    </row>
    <row r="176" spans="1:7" ht="14.25" customHeight="1" x14ac:dyDescent="0.35">
      <c r="A176" s="47">
        <v>1558.650024</v>
      </c>
      <c r="B176" s="47">
        <f t="shared" si="10"/>
        <v>0.9301763504763928</v>
      </c>
      <c r="C176" s="53">
        <f t="shared" si="13"/>
        <v>-7.8922818909153303E-3</v>
      </c>
      <c r="D176" s="47">
        <v>117</v>
      </c>
      <c r="E176" s="47">
        <f t="shared" si="11"/>
        <v>6.9823649523607201E-2</v>
      </c>
      <c r="F176" s="49">
        <f t="shared" si="14"/>
        <v>6.4308903302903314E-3</v>
      </c>
      <c r="G176" s="53">
        <f t="shared" si="12"/>
        <v>-6.8921857336755998E-3</v>
      </c>
    </row>
    <row r="177" spans="1:7" ht="14.25" customHeight="1" x14ac:dyDescent="0.35">
      <c r="A177" s="47">
        <v>1570</v>
      </c>
      <c r="B177" s="47">
        <f t="shared" si="10"/>
        <v>0.92877425351541143</v>
      </c>
      <c r="C177" s="53">
        <f t="shared" si="13"/>
        <v>7.2555419776478428E-3</v>
      </c>
      <c r="D177" s="47">
        <v>120.400002</v>
      </c>
      <c r="E177" s="47">
        <f t="shared" si="11"/>
        <v>7.1225746484588556E-2</v>
      </c>
      <c r="F177" s="49">
        <f t="shared" si="14"/>
        <v>2.8645614688260199E-2</v>
      </c>
      <c r="G177" s="53">
        <f t="shared" si="12"/>
        <v>8.7790658738208342E-3</v>
      </c>
    </row>
    <row r="178" spans="1:7" ht="14.25" customHeight="1" x14ac:dyDescent="0.35">
      <c r="A178" s="47">
        <v>1583.349976</v>
      </c>
      <c r="B178" s="47">
        <f t="shared" si="10"/>
        <v>0.92900519159569606</v>
      </c>
      <c r="C178" s="53">
        <f t="shared" si="13"/>
        <v>8.4672211208764378E-3</v>
      </c>
      <c r="D178" s="47">
        <v>121</v>
      </c>
      <c r="E178" s="47">
        <f t="shared" si="11"/>
        <v>7.099480840430393E-2</v>
      </c>
      <c r="F178" s="49">
        <f t="shared" si="14"/>
        <v>4.9709961107249059E-3</v>
      </c>
      <c r="G178" s="53">
        <f t="shared" si="12"/>
        <v>8.219007296142394E-3</v>
      </c>
    </row>
    <row r="179" spans="1:7" ht="14.25" customHeight="1" x14ac:dyDescent="0.35">
      <c r="A179" s="47">
        <v>1598</v>
      </c>
      <c r="B179" s="47">
        <f t="shared" si="10"/>
        <v>0.92893474785641617</v>
      </c>
      <c r="C179" s="53">
        <f t="shared" si="13"/>
        <v>9.2100068629899241E-3</v>
      </c>
      <c r="D179" s="47">
        <v>122.25</v>
      </c>
      <c r="E179" s="47">
        <f t="shared" si="11"/>
        <v>7.1065252143583779E-2</v>
      </c>
      <c r="F179" s="49">
        <f t="shared" si="14"/>
        <v>1.027758275824023E-2</v>
      </c>
      <c r="G179" s="53">
        <f t="shared" si="12"/>
        <v>9.2858744131682994E-3</v>
      </c>
    </row>
    <row r="180" spans="1:7" ht="14.25" customHeight="1" x14ac:dyDescent="0.35">
      <c r="A180" s="47">
        <v>1592</v>
      </c>
      <c r="B180" s="47">
        <f t="shared" si="10"/>
        <v>0.92982507265154912</v>
      </c>
      <c r="C180" s="53">
        <f t="shared" si="13"/>
        <v>-3.7617599218916845E-3</v>
      </c>
      <c r="D180" s="47">
        <v>120.150002</v>
      </c>
      <c r="E180" s="47">
        <f t="shared" si="11"/>
        <v>7.0174927348450863E-2</v>
      </c>
      <c r="F180" s="49">
        <f t="shared" si="14"/>
        <v>-1.7327149526644298E-2</v>
      </c>
      <c r="G180" s="53">
        <f t="shared" si="12"/>
        <v>-4.7137101518586293E-3</v>
      </c>
    </row>
    <row r="181" spans="1:7" ht="14.25" customHeight="1" x14ac:dyDescent="0.35">
      <c r="A181" s="47">
        <v>1598</v>
      </c>
      <c r="B181" s="47">
        <f t="shared" si="10"/>
        <v>0.92826023816439152</v>
      </c>
      <c r="C181" s="53">
        <f t="shared" si="13"/>
        <v>3.761759921891586E-3</v>
      </c>
      <c r="D181" s="47">
        <v>123.5</v>
      </c>
      <c r="E181" s="47">
        <f t="shared" si="11"/>
        <v>7.1739761835608484E-2</v>
      </c>
      <c r="F181" s="49">
        <f t="shared" si="14"/>
        <v>2.7500177239694699E-2</v>
      </c>
      <c r="G181" s="53">
        <f t="shared" si="12"/>
        <v>5.4647483266250657E-3</v>
      </c>
    </row>
    <row r="182" spans="1:7" ht="14.25" customHeight="1" x14ac:dyDescent="0.35">
      <c r="A182" s="47">
        <v>1580.9499510000001</v>
      </c>
      <c r="B182" s="47">
        <f t="shared" si="10"/>
        <v>0.92708027812179339</v>
      </c>
      <c r="C182" s="53">
        <f t="shared" si="13"/>
        <v>-1.0726946164316501E-2</v>
      </c>
      <c r="D182" s="47">
        <v>124.349998</v>
      </c>
      <c r="E182" s="47">
        <f t="shared" si="11"/>
        <v>7.2919721878206667E-2</v>
      </c>
      <c r="F182" s="49">
        <f t="shared" si="14"/>
        <v>6.8589980977468504E-3</v>
      </c>
      <c r="G182" s="53">
        <f t="shared" si="12"/>
        <v>-9.4445839997611986E-3</v>
      </c>
    </row>
    <row r="183" spans="1:7" ht="14.25" customHeight="1" x14ac:dyDescent="0.35">
      <c r="A183" s="47">
        <v>1582</v>
      </c>
      <c r="B183" s="47">
        <f t="shared" si="10"/>
        <v>0.92799530722979906</v>
      </c>
      <c r="C183" s="53">
        <f t="shared" si="13"/>
        <v>6.6396816569576952E-4</v>
      </c>
      <c r="D183" s="47">
        <v>122.75</v>
      </c>
      <c r="E183" s="47">
        <f t="shared" si="11"/>
        <v>7.2004692770200912E-2</v>
      </c>
      <c r="F183" s="49">
        <f t="shared" si="14"/>
        <v>-1.2950387491148643E-2</v>
      </c>
      <c r="G183" s="53">
        <f t="shared" si="12"/>
        <v>-3.1632933063955931E-4</v>
      </c>
    </row>
    <row r="184" spans="1:7" ht="14.25" customHeight="1" x14ac:dyDescent="0.35">
      <c r="A184" s="47">
        <v>1580.5</v>
      </c>
      <c r="B184" s="47">
        <f t="shared" si="10"/>
        <v>0.92970588235294116</v>
      </c>
      <c r="C184" s="53">
        <f t="shared" si="13"/>
        <v>-9.4861667192677442E-4</v>
      </c>
      <c r="D184" s="47">
        <v>119.5</v>
      </c>
      <c r="E184" s="47">
        <f t="shared" si="11"/>
        <v>7.0294117647058826E-2</v>
      </c>
      <c r="F184" s="49">
        <f t="shared" si="14"/>
        <v>-2.6833395303064576E-2</v>
      </c>
      <c r="G184" s="53">
        <f t="shared" si="12"/>
        <v>-2.7681643462920493E-3</v>
      </c>
    </row>
    <row r="185" spans="1:7" ht="14.25" customHeight="1" x14ac:dyDescent="0.35">
      <c r="A185" s="47">
        <v>1579.4499510000001</v>
      </c>
      <c r="B185" s="47">
        <f t="shared" si="10"/>
        <v>0.92731542266637867</v>
      </c>
      <c r="C185" s="53">
        <f t="shared" si="13"/>
        <v>-6.6459852525032411E-4</v>
      </c>
      <c r="D185" s="47">
        <v>123.800003</v>
      </c>
      <c r="E185" s="47">
        <f t="shared" si="11"/>
        <v>7.2684577333621339E-2</v>
      </c>
      <c r="F185" s="49">
        <f t="shared" si="14"/>
        <v>3.5351013111563474E-2</v>
      </c>
      <c r="G185" s="53">
        <f t="shared" si="12"/>
        <v>1.9531809839833411E-3</v>
      </c>
    </row>
    <row r="186" spans="1:7" ht="14.25" customHeight="1" x14ac:dyDescent="0.35">
      <c r="A186" s="47">
        <v>1584</v>
      </c>
      <c r="B186" s="47">
        <f t="shared" si="10"/>
        <v>0.92772636648971951</v>
      </c>
      <c r="C186" s="53">
        <f t="shared" si="13"/>
        <v>2.8766392439491225E-3</v>
      </c>
      <c r="D186" s="47">
        <v>123.400002</v>
      </c>
      <c r="E186" s="47">
        <f t="shared" si="11"/>
        <v>7.2273633510280377E-2</v>
      </c>
      <c r="F186" s="49">
        <f t="shared" si="14"/>
        <v>-3.2362568043859813E-3</v>
      </c>
      <c r="G186" s="53">
        <f t="shared" si="12"/>
        <v>2.4348380352653097E-3</v>
      </c>
    </row>
    <row r="187" spans="1:7" ht="14.25" customHeight="1" x14ac:dyDescent="0.35">
      <c r="A187" s="47">
        <v>1564.5</v>
      </c>
      <c r="B187" s="47">
        <f t="shared" si="10"/>
        <v>0.92579442460998351</v>
      </c>
      <c r="C187" s="53">
        <f t="shared" si="13"/>
        <v>-1.2387009265434354E-2</v>
      </c>
      <c r="D187" s="47">
        <v>125.400002</v>
      </c>
      <c r="E187" s="47">
        <f t="shared" si="11"/>
        <v>7.4205575390016473E-2</v>
      </c>
      <c r="F187" s="49">
        <f t="shared" si="14"/>
        <v>1.6077516469040688E-2</v>
      </c>
      <c r="G187" s="53">
        <f t="shared" si="12"/>
        <v>-1.0274782755103701E-2</v>
      </c>
    </row>
    <row r="188" spans="1:7" ht="14.25" customHeight="1" x14ac:dyDescent="0.35">
      <c r="A188" s="47">
        <v>1554.8000489999999</v>
      </c>
      <c r="B188" s="47">
        <f t="shared" si="10"/>
        <v>0.92245624833403306</v>
      </c>
      <c r="C188" s="53">
        <f t="shared" si="13"/>
        <v>-6.219332615561869E-3</v>
      </c>
      <c r="D188" s="47">
        <v>130.699997</v>
      </c>
      <c r="E188" s="47">
        <f t="shared" si="11"/>
        <v>7.7543751665967026E-2</v>
      </c>
      <c r="F188" s="49">
        <f t="shared" si="14"/>
        <v>4.1395953529064153E-2</v>
      </c>
      <c r="G188" s="53">
        <f t="shared" si="12"/>
        <v>-2.5270646912590286E-3</v>
      </c>
    </row>
    <row r="189" spans="1:7" ht="14.25" customHeight="1" x14ac:dyDescent="0.35">
      <c r="A189" s="47">
        <v>1564.3000489999999</v>
      </c>
      <c r="B189" s="47">
        <f t="shared" si="10"/>
        <v>0.92259149172422927</v>
      </c>
      <c r="C189" s="53">
        <f t="shared" si="13"/>
        <v>6.0915193982638248E-3</v>
      </c>
      <c r="D189" s="47">
        <v>131.25</v>
      </c>
      <c r="E189" s="47">
        <f t="shared" si="11"/>
        <v>7.7408508275770754E-2</v>
      </c>
      <c r="F189" s="49">
        <f t="shared" si="14"/>
        <v>4.1993037948854749E-3</v>
      </c>
      <c r="G189" s="53">
        <f t="shared" si="12"/>
        <v>5.9450458110701697E-3</v>
      </c>
    </row>
    <row r="190" spans="1:7" ht="14.25" customHeight="1" x14ac:dyDescent="0.35">
      <c r="A190" s="47">
        <v>1589</v>
      </c>
      <c r="B190" s="47">
        <f t="shared" si="10"/>
        <v>0.92453598811520799</v>
      </c>
      <c r="C190" s="53">
        <f t="shared" si="13"/>
        <v>1.5666416645077015E-2</v>
      </c>
      <c r="D190" s="47">
        <v>129.699997</v>
      </c>
      <c r="E190" s="47">
        <f t="shared" si="11"/>
        <v>7.5464011884792015E-2</v>
      </c>
      <c r="F190" s="49">
        <f t="shared" si="14"/>
        <v>-1.1879833279635894E-2</v>
      </c>
      <c r="G190" s="53">
        <f t="shared" si="12"/>
        <v>1.3587666113377028E-2</v>
      </c>
    </row>
    <row r="191" spans="1:7" ht="14.25" customHeight="1" x14ac:dyDescent="0.35">
      <c r="A191" s="47">
        <v>1581.6999510000001</v>
      </c>
      <c r="B191" s="47">
        <f t="shared" si="10"/>
        <v>0.92437613338828095</v>
      </c>
      <c r="C191" s="53">
        <f t="shared" si="13"/>
        <v>-4.6047005465993922E-3</v>
      </c>
      <c r="D191" s="47">
        <v>129.39999399999999</v>
      </c>
      <c r="E191" s="47">
        <f t="shared" si="11"/>
        <v>7.5623866611719159E-2</v>
      </c>
      <c r="F191" s="49">
        <f t="shared" si="14"/>
        <v>-2.315732493149729E-3</v>
      </c>
      <c r="G191" s="53">
        <f t="shared" si="12"/>
        <v>-4.4315999318468285E-3</v>
      </c>
    </row>
    <row r="192" spans="1:7" ht="14.25" customHeight="1" x14ac:dyDescent="0.35">
      <c r="A192" s="47">
        <v>1568.650024</v>
      </c>
      <c r="B192" s="47">
        <f t="shared" si="10"/>
        <v>0.92021822773869266</v>
      </c>
      <c r="C192" s="53">
        <f t="shared" si="13"/>
        <v>-8.2847948619630806E-3</v>
      </c>
      <c r="D192" s="47">
        <v>136</v>
      </c>
      <c r="E192" s="47">
        <f t="shared" si="11"/>
        <v>7.9781772261307282E-2</v>
      </c>
      <c r="F192" s="49">
        <f t="shared" si="14"/>
        <v>4.974655003710466E-2</v>
      </c>
      <c r="G192" s="53">
        <f t="shared" si="12"/>
        <v>-3.6549513192082822E-3</v>
      </c>
    </row>
    <row r="193" spans="1:7" ht="14.25" customHeight="1" x14ac:dyDescent="0.35">
      <c r="A193" s="47">
        <v>1550.150024</v>
      </c>
      <c r="B193" s="47">
        <f t="shared" si="10"/>
        <v>0.91975198880144315</v>
      </c>
      <c r="C193" s="53">
        <f t="shared" si="13"/>
        <v>-1.1863676221260493E-2</v>
      </c>
      <c r="D193" s="47">
        <v>135.25</v>
      </c>
      <c r="E193" s="47">
        <f t="shared" si="11"/>
        <v>8.0248011198556859E-2</v>
      </c>
      <c r="F193" s="49">
        <f t="shared" si="14"/>
        <v>-5.5299680094610861E-3</v>
      </c>
      <c r="G193" s="53">
        <f t="shared" si="12"/>
        <v>-1.1355408733751621E-2</v>
      </c>
    </row>
    <row r="194" spans="1:7" ht="14.25" customHeight="1" x14ac:dyDescent="0.35">
      <c r="A194" s="47">
        <v>1572</v>
      </c>
      <c r="B194" s="47">
        <f t="shared" si="10"/>
        <v>0.91911012043461227</v>
      </c>
      <c r="C194" s="53">
        <f t="shared" si="13"/>
        <v>1.3996978082258757E-2</v>
      </c>
      <c r="D194" s="47">
        <v>138.35000600000001</v>
      </c>
      <c r="E194" s="47">
        <f t="shared" si="11"/>
        <v>8.0889879565387623E-2</v>
      </c>
      <c r="F194" s="49">
        <f t="shared" si="14"/>
        <v>2.2661831874611987E-2</v>
      </c>
      <c r="G194" s="53">
        <f t="shared" si="12"/>
        <v>1.46978770619739E-2</v>
      </c>
    </row>
    <row r="195" spans="1:7" ht="14.25" customHeight="1" x14ac:dyDescent="0.35">
      <c r="A195" s="47">
        <v>1607.9499510000001</v>
      </c>
      <c r="B195" s="47">
        <f t="shared" ref="B195:B247" si="15">A195/(A195+D195)</f>
        <v>0.91995880744785563</v>
      </c>
      <c r="C195" s="53">
        <f t="shared" si="13"/>
        <v>2.2611351265367056E-2</v>
      </c>
      <c r="D195" s="47">
        <v>139.89999399999999</v>
      </c>
      <c r="E195" s="47">
        <f t="shared" ref="E195:E247" si="16">D195/(A195+D195)</f>
        <v>8.0041192552144397E-2</v>
      </c>
      <c r="F195" s="49">
        <f t="shared" si="14"/>
        <v>1.1141089182454688E-2</v>
      </c>
      <c r="G195" s="53">
        <f t="shared" ref="G195:G247" si="17">(B195*C195)+(E195*F195)</f>
        <v>2.1693257809365107E-2</v>
      </c>
    </row>
    <row r="196" spans="1:7" ht="14.25" customHeight="1" x14ac:dyDescent="0.35">
      <c r="A196" s="47">
        <v>1635.5</v>
      </c>
      <c r="B196" s="47">
        <f t="shared" si="15"/>
        <v>0.92076002814919067</v>
      </c>
      <c r="C196" s="53">
        <f t="shared" ref="C196:C247" si="18">LN(A196/A195)</f>
        <v>1.6988522723919791E-2</v>
      </c>
      <c r="D196" s="47">
        <v>140.75</v>
      </c>
      <c r="E196" s="47">
        <f t="shared" si="16"/>
        <v>7.923997185080929E-2</v>
      </c>
      <c r="F196" s="49">
        <f t="shared" ref="F196:F247" si="19">LN(D196/D195)</f>
        <v>6.0574282361421745E-3</v>
      </c>
      <c r="G196" s="53">
        <f t="shared" si="17"/>
        <v>1.6122343104409756E-2</v>
      </c>
    </row>
    <row r="197" spans="1:7" ht="14.25" customHeight="1" x14ac:dyDescent="0.35">
      <c r="A197" s="47">
        <v>1632</v>
      </c>
      <c r="B197" s="47">
        <f t="shared" si="15"/>
        <v>0.91912592615749289</v>
      </c>
      <c r="C197" s="53">
        <f t="shared" si="18"/>
        <v>-2.1423114543862739E-3</v>
      </c>
      <c r="D197" s="47">
        <v>143.60000600000001</v>
      </c>
      <c r="E197" s="47">
        <f t="shared" si="16"/>
        <v>8.0874073842507069E-2</v>
      </c>
      <c r="F197" s="49">
        <f t="shared" si="19"/>
        <v>2.0046431377052927E-2</v>
      </c>
      <c r="G197" s="53">
        <f t="shared" si="17"/>
        <v>-3.4781742816406024E-4</v>
      </c>
    </row>
    <row r="198" spans="1:7" ht="14.25" customHeight="1" x14ac:dyDescent="0.35">
      <c r="A198" s="47">
        <v>1606.599976</v>
      </c>
      <c r="B198" s="47">
        <f t="shared" si="15"/>
        <v>0.91523299260561286</v>
      </c>
      <c r="C198" s="53">
        <f t="shared" si="18"/>
        <v>-1.5686126722719455E-2</v>
      </c>
      <c r="D198" s="47">
        <v>148.800003</v>
      </c>
      <c r="E198" s="47">
        <f t="shared" si="16"/>
        <v>8.4767007394387126E-2</v>
      </c>
      <c r="F198" s="49">
        <f t="shared" si="19"/>
        <v>3.5571444163428917E-2</v>
      </c>
      <c r="G198" s="53">
        <f t="shared" si="17"/>
        <v>-1.1341175832394993E-2</v>
      </c>
    </row>
    <row r="199" spans="1:7" ht="14.25" customHeight="1" x14ac:dyDescent="0.35">
      <c r="A199" s="47">
        <v>1606.349976</v>
      </c>
      <c r="B199" s="47">
        <f t="shared" si="15"/>
        <v>0.9166571531897969</v>
      </c>
      <c r="C199" s="53">
        <f t="shared" si="18"/>
        <v>-1.5562022704328373E-4</v>
      </c>
      <c r="D199" s="47">
        <v>146.050003</v>
      </c>
      <c r="E199" s="47">
        <f t="shared" si="16"/>
        <v>8.3342846810203028E-2</v>
      </c>
      <c r="F199" s="49">
        <f t="shared" si="19"/>
        <v>-1.8654093185621255E-2</v>
      </c>
      <c r="G199" s="53">
        <f t="shared" si="17"/>
        <v>-1.6973356250527308E-3</v>
      </c>
    </row>
    <row r="200" spans="1:7" ht="14.25" customHeight="1" x14ac:dyDescent="0.35">
      <c r="A200" s="47">
        <v>1589</v>
      </c>
      <c r="B200" s="47">
        <f t="shared" si="15"/>
        <v>0.91392747561818943</v>
      </c>
      <c r="C200" s="53">
        <f t="shared" si="18"/>
        <v>-1.0859622037573527E-2</v>
      </c>
      <c r="D200" s="47">
        <v>149.64999399999999</v>
      </c>
      <c r="E200" s="47">
        <f t="shared" si="16"/>
        <v>8.6072524381810692E-2</v>
      </c>
      <c r="F200" s="49">
        <f t="shared" si="19"/>
        <v>2.4350144830494927E-2</v>
      </c>
      <c r="G200" s="53">
        <f t="shared" si="17"/>
        <v>-7.8290285203438358E-3</v>
      </c>
    </row>
    <row r="201" spans="1:7" ht="14.25" customHeight="1" x14ac:dyDescent="0.35">
      <c r="A201" s="47">
        <v>1601.349976</v>
      </c>
      <c r="B201" s="47">
        <f t="shared" si="15"/>
        <v>0.91513558188602107</v>
      </c>
      <c r="C201" s="53">
        <f t="shared" si="18"/>
        <v>7.7421209468699851E-3</v>
      </c>
      <c r="D201" s="47">
        <v>148.5</v>
      </c>
      <c r="E201" s="47">
        <f t="shared" si="16"/>
        <v>8.4864418113978934E-2</v>
      </c>
      <c r="F201" s="49">
        <f t="shared" si="19"/>
        <v>-7.7142359624011196E-3</v>
      </c>
      <c r="G201" s="53">
        <f t="shared" si="17"/>
        <v>6.4304262116027149E-3</v>
      </c>
    </row>
    <row r="202" spans="1:7" ht="14.25" customHeight="1" x14ac:dyDescent="0.35">
      <c r="A202" s="47">
        <v>1597.5</v>
      </c>
      <c r="B202" s="47">
        <f t="shared" si="15"/>
        <v>0.90658872627005704</v>
      </c>
      <c r="C202" s="53">
        <f t="shared" si="18"/>
        <v>-2.407101231896149E-3</v>
      </c>
      <c r="D202" s="47">
        <v>164.60000600000001</v>
      </c>
      <c r="E202" s="47">
        <f t="shared" si="16"/>
        <v>9.3411273729942887E-2</v>
      </c>
      <c r="F202" s="49">
        <f t="shared" si="19"/>
        <v>0.10293336645221936</v>
      </c>
      <c r="G202" s="53">
        <f t="shared" si="17"/>
        <v>7.4328860297849676E-3</v>
      </c>
    </row>
    <row r="203" spans="1:7" ht="14.25" customHeight="1" x14ac:dyDescent="0.35">
      <c r="A203" s="47">
        <v>1626.849976</v>
      </c>
      <c r="B203" s="47">
        <f t="shared" si="15"/>
        <v>0.90400644459666302</v>
      </c>
      <c r="C203" s="53">
        <f t="shared" si="18"/>
        <v>1.8205707742268106E-2</v>
      </c>
      <c r="D203" s="47">
        <v>172.75</v>
      </c>
      <c r="E203" s="47">
        <f t="shared" si="16"/>
        <v>9.5993555403337039E-2</v>
      </c>
      <c r="F203" s="49">
        <f t="shared" si="19"/>
        <v>4.8327137952805632E-2</v>
      </c>
      <c r="G203" s="53">
        <f t="shared" si="17"/>
        <v>2.1097170922011091E-2</v>
      </c>
    </row>
    <row r="204" spans="1:7" ht="14.25" customHeight="1" x14ac:dyDescent="0.35">
      <c r="A204" s="47">
        <v>1627.6999510000001</v>
      </c>
      <c r="B204" s="47">
        <f t="shared" si="15"/>
        <v>0.90535917946144284</v>
      </c>
      <c r="C204" s="53">
        <f t="shared" si="18"/>
        <v>5.2233029966658852E-4</v>
      </c>
      <c r="D204" s="47">
        <v>170.14999399999999</v>
      </c>
      <c r="E204" s="47">
        <f t="shared" si="16"/>
        <v>9.4640820538557241E-2</v>
      </c>
      <c r="F204" s="49">
        <f t="shared" si="19"/>
        <v>-1.5165096963868495E-2</v>
      </c>
      <c r="G204" s="53">
        <f t="shared" si="17"/>
        <v>-9.6234068869330541E-4</v>
      </c>
    </row>
    <row r="205" spans="1:7" ht="14.25" customHeight="1" x14ac:dyDescent="0.35">
      <c r="A205" s="47">
        <v>1622</v>
      </c>
      <c r="B205" s="47">
        <f t="shared" si="15"/>
        <v>0.90685452004857026</v>
      </c>
      <c r="C205" s="53">
        <f t="shared" si="18"/>
        <v>-3.5079896182663673E-3</v>
      </c>
      <c r="D205" s="47">
        <v>166.60000600000001</v>
      </c>
      <c r="E205" s="47">
        <f t="shared" si="16"/>
        <v>9.3145479951429674E-2</v>
      </c>
      <c r="F205" s="49">
        <f t="shared" si="19"/>
        <v>-2.1084599936763315E-2</v>
      </c>
      <c r="G205" s="53">
        <f t="shared" si="17"/>
        <v>-5.1451714223020167E-3</v>
      </c>
    </row>
    <row r="206" spans="1:7" ht="14.25" customHeight="1" x14ac:dyDescent="0.35">
      <c r="A206" s="47">
        <v>1645</v>
      </c>
      <c r="B206" s="47">
        <f t="shared" si="15"/>
        <v>0.90823763401320279</v>
      </c>
      <c r="C206" s="53">
        <f t="shared" si="18"/>
        <v>1.4080428524114086E-2</v>
      </c>
      <c r="D206" s="47">
        <v>166.199997</v>
      </c>
      <c r="E206" s="47">
        <f t="shared" si="16"/>
        <v>9.1762365986797212E-2</v>
      </c>
      <c r="F206" s="49">
        <f t="shared" si="19"/>
        <v>-2.403901376341386E-3</v>
      </c>
      <c r="G206" s="53">
        <f t="shared" si="17"/>
        <v>1.2567787410741386E-2</v>
      </c>
    </row>
    <row r="207" spans="1:7" ht="14.25" customHeight="1" x14ac:dyDescent="0.35">
      <c r="A207" s="47">
        <v>1641.5500489999999</v>
      </c>
      <c r="B207" s="47">
        <f t="shared" si="15"/>
        <v>0.90823835290853738</v>
      </c>
      <c r="C207" s="53">
        <f t="shared" si="18"/>
        <v>-2.0994369267109615E-3</v>
      </c>
      <c r="D207" s="47">
        <v>165.85000600000001</v>
      </c>
      <c r="E207" s="47">
        <f t="shared" si="16"/>
        <v>9.1761647091462548E-2</v>
      </c>
      <c r="F207" s="49">
        <f t="shared" si="19"/>
        <v>-2.1080628004766606E-3</v>
      </c>
      <c r="G207" s="53">
        <f t="shared" si="17"/>
        <v>-2.1002284510953052E-3</v>
      </c>
    </row>
    <row r="208" spans="1:7" ht="14.25" customHeight="1" x14ac:dyDescent="0.35">
      <c r="A208" s="47">
        <v>1648</v>
      </c>
      <c r="B208" s="47">
        <f t="shared" si="15"/>
        <v>0.90959266876654266</v>
      </c>
      <c r="C208" s="53">
        <f t="shared" si="18"/>
        <v>3.9214841966557267E-3</v>
      </c>
      <c r="D208" s="47">
        <v>163.800003</v>
      </c>
      <c r="E208" s="47">
        <f t="shared" si="16"/>
        <v>9.0407331233457344E-2</v>
      </c>
      <c r="F208" s="49">
        <f t="shared" si="19"/>
        <v>-1.243761183634224E-2</v>
      </c>
      <c r="G208" s="53">
        <f t="shared" si="17"/>
        <v>2.4425019829205415E-3</v>
      </c>
    </row>
    <row r="209" spans="1:7" ht="14.25" customHeight="1" x14ac:dyDescent="0.35">
      <c r="A209" s="47">
        <v>1690</v>
      </c>
      <c r="B209" s="47">
        <f t="shared" si="15"/>
        <v>0.91265019576076689</v>
      </c>
      <c r="C209" s="53">
        <f t="shared" si="18"/>
        <v>2.5166097447702082E-2</v>
      </c>
      <c r="D209" s="47">
        <v>161.75</v>
      </c>
      <c r="E209" s="47">
        <f t="shared" si="16"/>
        <v>8.7349804239233164E-2</v>
      </c>
      <c r="F209" s="49">
        <f t="shared" si="19"/>
        <v>-1.2594256352977231E-2</v>
      </c>
      <c r="G209" s="53">
        <f t="shared" si="17"/>
        <v>2.1867737935208562E-2</v>
      </c>
    </row>
    <row r="210" spans="1:7" ht="14.25" customHeight="1" x14ac:dyDescent="0.35">
      <c r="A210" s="47">
        <v>1725</v>
      </c>
      <c r="B210" s="47">
        <f t="shared" si="15"/>
        <v>0.91245702195186462</v>
      </c>
      <c r="C210" s="53">
        <f t="shared" si="18"/>
        <v>2.0498521548340969E-2</v>
      </c>
      <c r="D210" s="47">
        <v>165.5</v>
      </c>
      <c r="E210" s="47">
        <f t="shared" si="16"/>
        <v>8.754297804813542E-2</v>
      </c>
      <c r="F210" s="49">
        <f t="shared" si="19"/>
        <v>2.2919261436107709E-2</v>
      </c>
      <c r="G210" s="53">
        <f t="shared" si="17"/>
        <v>2.0710440327195979E-2</v>
      </c>
    </row>
    <row r="211" spans="1:7" ht="14.25" customHeight="1" x14ac:dyDescent="0.35">
      <c r="A211" s="47">
        <v>1692.4499510000001</v>
      </c>
      <c r="B211" s="47">
        <f t="shared" si="15"/>
        <v>0.91190495201020649</v>
      </c>
      <c r="C211" s="53">
        <f t="shared" si="18"/>
        <v>-1.9049896165006616E-2</v>
      </c>
      <c r="D211" s="47">
        <v>163.5</v>
      </c>
      <c r="E211" s="47">
        <f t="shared" si="16"/>
        <v>8.8095047989793548E-2</v>
      </c>
      <c r="F211" s="49">
        <f t="shared" si="19"/>
        <v>-1.2158204479809519E-2</v>
      </c>
      <c r="G211" s="53">
        <f t="shared" si="17"/>
        <v>-1.8442772255268317E-2</v>
      </c>
    </row>
    <row r="212" spans="1:7" ht="14.25" customHeight="1" x14ac:dyDescent="0.35">
      <c r="A212" s="47">
        <v>1698.75</v>
      </c>
      <c r="B212" s="47">
        <f t="shared" si="15"/>
        <v>0.91424035009663518</v>
      </c>
      <c r="C212" s="53">
        <f t="shared" si="18"/>
        <v>3.715532164899915E-3</v>
      </c>
      <c r="D212" s="47">
        <v>159.35000600000001</v>
      </c>
      <c r="E212" s="47">
        <f t="shared" si="16"/>
        <v>8.5759649903364779E-2</v>
      </c>
      <c r="F212" s="49">
        <f t="shared" si="19"/>
        <v>-2.5709911820998122E-2</v>
      </c>
      <c r="G212" s="53">
        <f t="shared" si="17"/>
        <v>1.1920163904182287E-3</v>
      </c>
    </row>
    <row r="213" spans="1:7" ht="14.25" customHeight="1" x14ac:dyDescent="0.35">
      <c r="A213" s="47">
        <v>1681.9499510000001</v>
      </c>
      <c r="B213" s="47">
        <f t="shared" si="15"/>
        <v>0.91298683294742533</v>
      </c>
      <c r="C213" s="53">
        <f t="shared" si="18"/>
        <v>-9.9388810232062027E-3</v>
      </c>
      <c r="D213" s="47">
        <v>160.300003</v>
      </c>
      <c r="E213" s="47">
        <f t="shared" si="16"/>
        <v>8.7013167052574669E-2</v>
      </c>
      <c r="F213" s="49">
        <f t="shared" si="19"/>
        <v>5.9439998141067787E-3</v>
      </c>
      <c r="G213" s="53">
        <f t="shared" si="17"/>
        <v>-8.5568612596329512E-3</v>
      </c>
    </row>
    <row r="214" spans="1:7" ht="14.25" customHeight="1" x14ac:dyDescent="0.35">
      <c r="A214" s="47">
        <v>1708</v>
      </c>
      <c r="B214" s="47">
        <f t="shared" si="15"/>
        <v>0.91515524660919356</v>
      </c>
      <c r="C214" s="53">
        <f t="shared" si="18"/>
        <v>1.5369289906367795E-2</v>
      </c>
      <c r="D214" s="47">
        <v>158.35000600000001</v>
      </c>
      <c r="E214" s="47">
        <f t="shared" si="16"/>
        <v>8.4844753390806368E-2</v>
      </c>
      <c r="F214" s="49">
        <f t="shared" si="19"/>
        <v>-1.2239267455020133E-2</v>
      </c>
      <c r="G214" s="53">
        <f t="shared" si="17"/>
        <v>1.3026848665564902E-2</v>
      </c>
    </row>
    <row r="215" spans="1:7" ht="14.25" customHeight="1" x14ac:dyDescent="0.35">
      <c r="A215" s="47">
        <v>1690</v>
      </c>
      <c r="B215" s="47">
        <f t="shared" si="15"/>
        <v>0.91205915040134788</v>
      </c>
      <c r="C215" s="53">
        <f t="shared" si="18"/>
        <v>-1.0594566431396028E-2</v>
      </c>
      <c r="D215" s="47">
        <v>162.949997</v>
      </c>
      <c r="E215" s="47">
        <f t="shared" si="16"/>
        <v>8.7940849598652171E-2</v>
      </c>
      <c r="F215" s="49">
        <f t="shared" si="19"/>
        <v>2.8635575997618398E-2</v>
      </c>
      <c r="G215" s="53">
        <f t="shared" si="17"/>
        <v>-7.1446343763123688E-3</v>
      </c>
    </row>
    <row r="216" spans="1:7" ht="14.25" customHeight="1" x14ac:dyDescent="0.35">
      <c r="A216" s="47">
        <v>1673.849976</v>
      </c>
      <c r="B216" s="47">
        <f t="shared" si="15"/>
        <v>0.91079007541154211</v>
      </c>
      <c r="C216" s="53">
        <f t="shared" si="18"/>
        <v>-9.6021809555016779E-3</v>
      </c>
      <c r="D216" s="47">
        <v>163.949997</v>
      </c>
      <c r="E216" s="47">
        <f t="shared" si="16"/>
        <v>8.9209924588457917E-2</v>
      </c>
      <c r="F216" s="49">
        <f t="shared" si="19"/>
        <v>6.1180981193804827E-3</v>
      </c>
      <c r="G216" s="53">
        <f t="shared" si="17"/>
        <v>-8.1997760447219282E-3</v>
      </c>
    </row>
    <row r="217" spans="1:7" ht="14.25" customHeight="1" x14ac:dyDescent="0.35">
      <c r="A217" s="47">
        <v>1665.0500489999999</v>
      </c>
      <c r="B217" s="47">
        <f t="shared" si="15"/>
        <v>0.91053509360488327</v>
      </c>
      <c r="C217" s="53">
        <f t="shared" si="18"/>
        <v>-5.2711655393903158E-3</v>
      </c>
      <c r="D217" s="47">
        <v>163.60000600000001</v>
      </c>
      <c r="E217" s="47">
        <f t="shared" si="16"/>
        <v>8.94649063951167E-2</v>
      </c>
      <c r="F217" s="49">
        <f t="shared" si="19"/>
        <v>-2.1370241489327736E-3</v>
      </c>
      <c r="G217" s="53">
        <f t="shared" si="17"/>
        <v>-4.9907698732639706E-3</v>
      </c>
    </row>
    <row r="218" spans="1:7" ht="14.25" customHeight="1" x14ac:dyDescent="0.35">
      <c r="A218" s="47">
        <v>1650</v>
      </c>
      <c r="B218" s="47">
        <f t="shared" si="15"/>
        <v>0.91319146277823349</v>
      </c>
      <c r="C218" s="53">
        <f t="shared" si="18"/>
        <v>-9.079894527600876E-3</v>
      </c>
      <c r="D218" s="47">
        <v>156.85000600000001</v>
      </c>
      <c r="E218" s="47">
        <f t="shared" si="16"/>
        <v>8.6808537221766485E-2</v>
      </c>
      <c r="F218" s="49">
        <f t="shared" si="19"/>
        <v>-4.2134487953668164E-2</v>
      </c>
      <c r="G218" s="53">
        <f t="shared" si="17"/>
        <v>-1.1949315431377996E-2</v>
      </c>
    </row>
    <row r="219" spans="1:7" ht="14.25" customHeight="1" x14ac:dyDescent="0.35">
      <c r="A219" s="47">
        <v>1602</v>
      </c>
      <c r="B219" s="47">
        <f t="shared" si="15"/>
        <v>0.91341904639478044</v>
      </c>
      <c r="C219" s="53">
        <f t="shared" si="18"/>
        <v>-2.9522439266321726E-2</v>
      </c>
      <c r="D219" s="47">
        <v>151.85000600000001</v>
      </c>
      <c r="E219" s="47">
        <f t="shared" si="16"/>
        <v>8.6580953605219529E-2</v>
      </c>
      <c r="F219" s="49">
        <f t="shared" si="19"/>
        <v>-3.2396741885360555E-2</v>
      </c>
      <c r="G219" s="53">
        <f t="shared" si="17"/>
        <v>-2.9771299128028086E-2</v>
      </c>
    </row>
    <row r="220" spans="1:7" ht="14.25" customHeight="1" x14ac:dyDescent="0.35">
      <c r="A220" s="47">
        <v>1611</v>
      </c>
      <c r="B220" s="47">
        <f t="shared" si="15"/>
        <v>0.91295477418240467</v>
      </c>
      <c r="C220" s="53">
        <f t="shared" si="18"/>
        <v>5.6022555486697516E-3</v>
      </c>
      <c r="D220" s="47">
        <v>153.60000600000001</v>
      </c>
      <c r="E220" s="47">
        <f t="shared" si="16"/>
        <v>8.7045225817595287E-2</v>
      </c>
      <c r="F220" s="49">
        <f t="shared" si="19"/>
        <v>1.1458628771637119E-2</v>
      </c>
      <c r="G220" s="53">
        <f t="shared" si="17"/>
        <v>6.1120248783350642E-3</v>
      </c>
    </row>
    <row r="221" spans="1:7" ht="14.25" customHeight="1" x14ac:dyDescent="0.35">
      <c r="A221" s="47">
        <v>1622</v>
      </c>
      <c r="B221" s="47">
        <f t="shared" si="15"/>
        <v>0.91287708085398955</v>
      </c>
      <c r="C221" s="53">
        <f t="shared" si="18"/>
        <v>6.8048514983837897E-3</v>
      </c>
      <c r="D221" s="47">
        <v>154.800003</v>
      </c>
      <c r="E221" s="47">
        <f t="shared" si="16"/>
        <v>8.7122919146010377E-2</v>
      </c>
      <c r="F221" s="49">
        <f t="shared" si="19"/>
        <v>7.7821207594005442E-3</v>
      </c>
      <c r="G221" s="53">
        <f t="shared" si="17"/>
        <v>6.8899940491952329E-3</v>
      </c>
    </row>
    <row r="222" spans="1:7" ht="14.25" customHeight="1" x14ac:dyDescent="0.35">
      <c r="A222" s="47">
        <v>1609.900024</v>
      </c>
      <c r="B222" s="47">
        <f t="shared" si="15"/>
        <v>0.91258999197075574</v>
      </c>
      <c r="C222" s="53">
        <f t="shared" si="18"/>
        <v>-7.4878755193513872E-3</v>
      </c>
      <c r="D222" s="47">
        <v>154.199997</v>
      </c>
      <c r="E222" s="47">
        <f t="shared" si="16"/>
        <v>8.7410008029244271E-2</v>
      </c>
      <c r="F222" s="49">
        <f t="shared" si="19"/>
        <v>-3.8835388614955639E-3</v>
      </c>
      <c r="G222" s="53">
        <f t="shared" si="17"/>
        <v>-7.1728204231481102E-3</v>
      </c>
    </row>
    <row r="223" spans="1:7" ht="14.25" customHeight="1" x14ac:dyDescent="0.35">
      <c r="A223" s="47">
        <v>1597.849976</v>
      </c>
      <c r="B223" s="47">
        <f t="shared" si="15"/>
        <v>0.91269206170586448</v>
      </c>
      <c r="C223" s="53">
        <f t="shared" si="18"/>
        <v>-7.5131195899519384E-3</v>
      </c>
      <c r="D223" s="47">
        <v>152.85000600000001</v>
      </c>
      <c r="E223" s="47">
        <f t="shared" si="16"/>
        <v>8.7307938294135426E-2</v>
      </c>
      <c r="F223" s="49">
        <f t="shared" si="19"/>
        <v>-8.79335408296247E-3</v>
      </c>
      <c r="G223" s="53">
        <f t="shared" si="17"/>
        <v>-7.6248942240697256E-3</v>
      </c>
    </row>
    <row r="224" spans="1:7" ht="14.25" customHeight="1" x14ac:dyDescent="0.35">
      <c r="A224" s="47">
        <v>1604.6999510000001</v>
      </c>
      <c r="B224" s="47">
        <f t="shared" si="15"/>
        <v>0.91163186645934713</v>
      </c>
      <c r="C224" s="53">
        <f t="shared" si="18"/>
        <v>4.2778321039562131E-3</v>
      </c>
      <c r="D224" s="47">
        <v>155.550003</v>
      </c>
      <c r="E224" s="47">
        <f t="shared" si="16"/>
        <v>8.836813354065283E-2</v>
      </c>
      <c r="F224" s="49">
        <f t="shared" si="19"/>
        <v>1.7510155039035444E-2</v>
      </c>
      <c r="G224" s="53">
        <f t="shared" si="17"/>
        <v>5.4471477841363377E-3</v>
      </c>
    </row>
    <row r="225" spans="1:7" ht="14.25" customHeight="1" x14ac:dyDescent="0.35">
      <c r="A225" s="47">
        <v>1594.599976</v>
      </c>
      <c r="B225" s="47">
        <f t="shared" si="15"/>
        <v>0.90977036274032863</v>
      </c>
      <c r="C225" s="53">
        <f t="shared" si="18"/>
        <v>-6.3138866524126702E-3</v>
      </c>
      <c r="D225" s="47">
        <v>158.14999399999999</v>
      </c>
      <c r="E225" s="47">
        <f t="shared" si="16"/>
        <v>9.0229637259671439E-2</v>
      </c>
      <c r="F225" s="49">
        <f t="shared" si="19"/>
        <v>1.6576669182942289E-2</v>
      </c>
      <c r="G225" s="53">
        <f t="shared" si="17"/>
        <v>-4.2484801027163378E-3</v>
      </c>
    </row>
    <row r="226" spans="1:7" ht="14.25" customHeight="1" x14ac:dyDescent="0.35">
      <c r="A226" s="47">
        <v>1569</v>
      </c>
      <c r="B226" s="47">
        <f t="shared" si="15"/>
        <v>0.90814377653784306</v>
      </c>
      <c r="C226" s="53">
        <f t="shared" si="18"/>
        <v>-1.6184432284565928E-2</v>
      </c>
      <c r="D226" s="47">
        <v>158.699997</v>
      </c>
      <c r="E226" s="47">
        <f t="shared" si="16"/>
        <v>9.1856223462157008E-2</v>
      </c>
      <c r="F226" s="49">
        <f t="shared" si="19"/>
        <v>3.471696815780335E-3</v>
      </c>
      <c r="G226" s="53">
        <f t="shared" si="17"/>
        <v>-1.4378894497523517E-2</v>
      </c>
    </row>
    <row r="227" spans="1:7" ht="14.25" customHeight="1" x14ac:dyDescent="0.35">
      <c r="A227" s="47">
        <v>1554.900024</v>
      </c>
      <c r="B227" s="47">
        <f t="shared" si="15"/>
        <v>0.90836862669720531</v>
      </c>
      <c r="C227" s="53">
        <f t="shared" si="18"/>
        <v>-9.0272234341859364E-3</v>
      </c>
      <c r="D227" s="47">
        <v>156.85000600000001</v>
      </c>
      <c r="E227" s="47">
        <f t="shared" si="16"/>
        <v>9.163137330279468E-2</v>
      </c>
      <c r="F227" s="49">
        <f t="shared" si="19"/>
        <v>-1.1725635738976945E-2</v>
      </c>
      <c r="G227" s="53">
        <f t="shared" si="17"/>
        <v>-9.2744826594110957E-3</v>
      </c>
    </row>
    <row r="228" spans="1:7" ht="14.25" customHeight="1" x14ac:dyDescent="0.35">
      <c r="A228" s="47">
        <v>1559.0500489999999</v>
      </c>
      <c r="B228" s="47">
        <f t="shared" si="15"/>
        <v>0.90925261656379197</v>
      </c>
      <c r="C228" s="53">
        <f t="shared" si="18"/>
        <v>2.6654425149586344E-3</v>
      </c>
      <c r="D228" s="47">
        <v>155.60000600000001</v>
      </c>
      <c r="E228" s="47">
        <f t="shared" si="16"/>
        <v>9.0747383436207918E-2</v>
      </c>
      <c r="F228" s="49">
        <f t="shared" si="19"/>
        <v>-8.0013225850926479E-3</v>
      </c>
      <c r="G228" s="53">
        <f t="shared" si="17"/>
        <v>1.6974614924003197E-3</v>
      </c>
    </row>
    <row r="229" spans="1:7" ht="14.25" customHeight="1" x14ac:dyDescent="0.35">
      <c r="A229" s="47">
        <v>1571.849976</v>
      </c>
      <c r="B229" s="47">
        <f t="shared" si="15"/>
        <v>0.90643561372150094</v>
      </c>
      <c r="C229" s="53">
        <f t="shared" si="18"/>
        <v>8.176561506622472E-3</v>
      </c>
      <c r="D229" s="47">
        <v>162.25</v>
      </c>
      <c r="E229" s="47">
        <f t="shared" si="16"/>
        <v>9.3564386278499084E-2</v>
      </c>
      <c r="F229" s="49">
        <f t="shared" si="19"/>
        <v>4.1849705279497537E-2</v>
      </c>
      <c r="G229" s="53">
        <f t="shared" si="17"/>
        <v>1.1327168537799191E-2</v>
      </c>
    </row>
    <row r="230" spans="1:7" ht="14.25" customHeight="1" x14ac:dyDescent="0.35">
      <c r="A230" s="47">
        <v>1557.1999510000001</v>
      </c>
      <c r="B230" s="47">
        <f t="shared" si="15"/>
        <v>0.90698351573367286</v>
      </c>
      <c r="C230" s="53">
        <f t="shared" si="18"/>
        <v>-9.363949050862682E-3</v>
      </c>
      <c r="D230" s="47">
        <v>159.699997</v>
      </c>
      <c r="E230" s="47">
        <f t="shared" si="16"/>
        <v>9.3016484266327207E-2</v>
      </c>
      <c r="F230" s="49">
        <f t="shared" si="19"/>
        <v>-1.5841319148455171E-2</v>
      </c>
      <c r="G230" s="53">
        <f t="shared" si="17"/>
        <v>-9.966451244632574E-3</v>
      </c>
    </row>
    <row r="231" spans="1:7" ht="14.25" customHeight="1" x14ac:dyDescent="0.35">
      <c r="A231" s="47">
        <v>1544</v>
      </c>
      <c r="B231" s="47">
        <f t="shared" si="15"/>
        <v>0.90650227506238079</v>
      </c>
      <c r="C231" s="53">
        <f t="shared" si="18"/>
        <v>-8.5128536848435559E-3</v>
      </c>
      <c r="D231" s="47">
        <v>159.25</v>
      </c>
      <c r="E231" s="47">
        <f t="shared" si="16"/>
        <v>9.349772493761925E-2</v>
      </c>
      <c r="F231" s="49">
        <f t="shared" si="19"/>
        <v>-2.8217419834714774E-3</v>
      </c>
      <c r="G231" s="53">
        <f t="shared" si="17"/>
        <v>-7.9807476883994033E-3</v>
      </c>
    </row>
    <row r="232" spans="1:7" ht="14.25" customHeight="1" x14ac:dyDescent="0.35">
      <c r="A232" s="47">
        <v>1543.5</v>
      </c>
      <c r="B232" s="47">
        <f t="shared" si="15"/>
        <v>0.90767421346662747</v>
      </c>
      <c r="C232" s="53">
        <f t="shared" si="18"/>
        <v>-3.2388664250749259E-4</v>
      </c>
      <c r="D232" s="47">
        <v>157</v>
      </c>
      <c r="E232" s="47">
        <f t="shared" si="16"/>
        <v>9.2325786533372534E-2</v>
      </c>
      <c r="F232" s="49">
        <f t="shared" si="19"/>
        <v>-1.4229489103964651E-2</v>
      </c>
      <c r="G232" s="53">
        <f t="shared" si="17"/>
        <v>-1.6077323269819256E-3</v>
      </c>
    </row>
    <row r="233" spans="1:7" ht="14.25" customHeight="1" x14ac:dyDescent="0.35">
      <c r="A233" s="47">
        <v>1552.6999510000001</v>
      </c>
      <c r="B233" s="47">
        <f t="shared" si="15"/>
        <v>0.90992733140894355</v>
      </c>
      <c r="C233" s="53">
        <f t="shared" si="18"/>
        <v>5.9427544869783307E-3</v>
      </c>
      <c r="D233" s="47">
        <v>153.699997</v>
      </c>
      <c r="E233" s="47">
        <f t="shared" si="16"/>
        <v>9.0072668591056476E-2</v>
      </c>
      <c r="F233" s="49">
        <f t="shared" si="19"/>
        <v>-2.1243174322300717E-2</v>
      </c>
      <c r="G233" s="53">
        <f t="shared" si="17"/>
        <v>3.4940453310000844E-3</v>
      </c>
    </row>
    <row r="234" spans="1:7" ht="14.25" customHeight="1" x14ac:dyDescent="0.35">
      <c r="A234" s="47">
        <v>1527.8000489999999</v>
      </c>
      <c r="B234" s="47">
        <f t="shared" si="15"/>
        <v>0.91184721399882318</v>
      </c>
      <c r="C234" s="53">
        <f t="shared" si="18"/>
        <v>-1.6166495249672747E-2</v>
      </c>
      <c r="D234" s="47">
        <v>147.699997</v>
      </c>
      <c r="E234" s="47">
        <f t="shared" si="16"/>
        <v>8.8152786001176875E-2</v>
      </c>
      <c r="F234" s="49">
        <f t="shared" si="19"/>
        <v>-3.9819461800115571E-2</v>
      </c>
      <c r="G234" s="53">
        <f t="shared" si="17"/>
        <v>-1.825157014828693E-2</v>
      </c>
    </row>
    <row r="235" spans="1:7" ht="14.25" customHeight="1" x14ac:dyDescent="0.35">
      <c r="A235" s="47">
        <v>1536.349976</v>
      </c>
      <c r="B235" s="47">
        <f t="shared" si="15"/>
        <v>0.90790095280830696</v>
      </c>
      <c r="C235" s="53">
        <f t="shared" si="18"/>
        <v>5.5806335327996757E-3</v>
      </c>
      <c r="D235" s="47">
        <v>155.85000600000001</v>
      </c>
      <c r="E235" s="47">
        <f t="shared" si="16"/>
        <v>9.209904719169297E-2</v>
      </c>
      <c r="F235" s="49">
        <f t="shared" si="19"/>
        <v>5.3710875486009856E-2</v>
      </c>
      <c r="G235" s="53">
        <f t="shared" si="17"/>
        <v>1.0013382957795979E-2</v>
      </c>
    </row>
    <row r="236" spans="1:7" ht="14.25" customHeight="1" x14ac:dyDescent="0.35">
      <c r="A236" s="47">
        <v>1533.3000489999999</v>
      </c>
      <c r="B236" s="47">
        <f t="shared" si="15"/>
        <v>0.9076540605723975</v>
      </c>
      <c r="C236" s="53">
        <f t="shared" si="18"/>
        <v>-1.9871503127596698E-3</v>
      </c>
      <c r="D236" s="47">
        <v>156</v>
      </c>
      <c r="E236" s="47">
        <f t="shared" si="16"/>
        <v>9.2345939427602539E-2</v>
      </c>
      <c r="F236" s="49">
        <f t="shared" si="19"/>
        <v>9.6196253763530955E-4</v>
      </c>
      <c r="G236" s="53">
        <f t="shared" si="17"/>
        <v>-1.7148117161119307E-3</v>
      </c>
    </row>
    <row r="237" spans="1:7" ht="14.25" customHeight="1" x14ac:dyDescent="0.35">
      <c r="A237" s="47">
        <v>1506.6999510000001</v>
      </c>
      <c r="B237" s="47">
        <f t="shared" si="15"/>
        <v>0.90822507941952979</v>
      </c>
      <c r="C237" s="53">
        <f t="shared" si="18"/>
        <v>-1.7500511113721647E-2</v>
      </c>
      <c r="D237" s="47">
        <v>152.25</v>
      </c>
      <c r="E237" s="47">
        <f t="shared" si="16"/>
        <v>9.1774920580470237E-2</v>
      </c>
      <c r="F237" s="49">
        <f t="shared" si="19"/>
        <v>-2.4332100659530669E-2</v>
      </c>
      <c r="G237" s="53">
        <f t="shared" si="17"/>
        <v>-1.812747970172664E-2</v>
      </c>
    </row>
    <row r="238" spans="1:7" ht="14.25" customHeight="1" x14ac:dyDescent="0.35">
      <c r="A238" s="47">
        <v>1507.650024</v>
      </c>
      <c r="B238" s="47">
        <f t="shared" si="15"/>
        <v>0.91168289253465673</v>
      </c>
      <c r="C238" s="53">
        <f t="shared" si="18"/>
        <v>6.3036677183464377E-4</v>
      </c>
      <c r="D238" s="47">
        <v>146.050003</v>
      </c>
      <c r="E238" s="47">
        <f t="shared" si="16"/>
        <v>8.8317107465343228E-2</v>
      </c>
      <c r="F238" s="49">
        <f t="shared" si="19"/>
        <v>-4.1574857215346005E-2</v>
      </c>
      <c r="G238" s="53">
        <f t="shared" si="17"/>
        <v>-3.0970765306400716E-3</v>
      </c>
    </row>
    <row r="239" spans="1:7" ht="14.25" customHeight="1" x14ac:dyDescent="0.35">
      <c r="A239" s="47">
        <v>1529</v>
      </c>
      <c r="B239" s="47">
        <f t="shared" si="15"/>
        <v>0.91188310720143129</v>
      </c>
      <c r="C239" s="53">
        <f t="shared" si="18"/>
        <v>1.4061763871389894E-2</v>
      </c>
      <c r="D239" s="47">
        <v>147.75</v>
      </c>
      <c r="E239" s="47">
        <f t="shared" si="16"/>
        <v>8.8116892798568658E-2</v>
      </c>
      <c r="F239" s="49">
        <f t="shared" si="19"/>
        <v>1.1572606911547156E-2</v>
      </c>
      <c r="G239" s="53">
        <f t="shared" si="17"/>
        <v>1.384242709440062E-2</v>
      </c>
    </row>
    <row r="240" spans="1:7" ht="14.25" customHeight="1" x14ac:dyDescent="0.35">
      <c r="A240" s="47">
        <v>1507.0500489999999</v>
      </c>
      <c r="B240" s="47">
        <f t="shared" si="15"/>
        <v>0.91297631898104947</v>
      </c>
      <c r="C240" s="53">
        <f t="shared" si="18"/>
        <v>-1.4459796838778337E-2</v>
      </c>
      <c r="D240" s="47">
        <v>143.64999399999999</v>
      </c>
      <c r="E240" s="47">
        <f t="shared" si="16"/>
        <v>8.7023681018950583E-2</v>
      </c>
      <c r="F240" s="49">
        <f t="shared" si="19"/>
        <v>-2.8141912629096509E-2</v>
      </c>
      <c r="G240" s="53">
        <f t="shared" si="17"/>
        <v>-1.5650464918979333E-2</v>
      </c>
    </row>
    <row r="241" spans="1:7" ht="14.25" customHeight="1" x14ac:dyDescent="0.35">
      <c r="A241" s="47">
        <v>1528.8000489999999</v>
      </c>
      <c r="B241" s="47">
        <f t="shared" si="15"/>
        <v>0.91356180926639119</v>
      </c>
      <c r="C241" s="53">
        <f t="shared" si="18"/>
        <v>1.4329015887060852E-2</v>
      </c>
      <c r="D241" s="47">
        <v>144.64999399999999</v>
      </c>
      <c r="E241" s="47">
        <f t="shared" si="16"/>
        <v>8.6438190733608894E-2</v>
      </c>
      <c r="F241" s="49">
        <f t="shared" si="19"/>
        <v>6.9372462855990689E-3</v>
      </c>
      <c r="G241" s="53">
        <f t="shared" si="17"/>
        <v>1.3690084696390808E-2</v>
      </c>
    </row>
    <row r="242" spans="1:7" ht="14.25" customHeight="1" x14ac:dyDescent="0.35">
      <c r="A242" s="47">
        <v>1535.9499510000001</v>
      </c>
      <c r="B242" s="47">
        <f t="shared" si="15"/>
        <v>0.91273472203921613</v>
      </c>
      <c r="C242" s="53">
        <f t="shared" si="18"/>
        <v>4.6659042150281041E-3</v>
      </c>
      <c r="D242" s="47">
        <v>146.85000600000001</v>
      </c>
      <c r="E242" s="47">
        <f t="shared" si="16"/>
        <v>8.7265277960783774E-2</v>
      </c>
      <c r="F242" s="49">
        <f t="shared" si="19"/>
        <v>1.5094708559936611E-2</v>
      </c>
      <c r="G242" s="53">
        <f t="shared" si="17"/>
        <v>5.5759767249851742E-3</v>
      </c>
    </row>
    <row r="243" spans="1:7" ht="14.25" customHeight="1" x14ac:dyDescent="0.35">
      <c r="A243" s="47">
        <v>1518.8000489999999</v>
      </c>
      <c r="B243" s="47">
        <f t="shared" si="15"/>
        <v>0.91238398391186182</v>
      </c>
      <c r="C243" s="53">
        <f t="shared" si="18"/>
        <v>-1.1228468572413856E-2</v>
      </c>
      <c r="D243" s="47">
        <v>145.85000600000001</v>
      </c>
      <c r="E243" s="47">
        <f t="shared" si="16"/>
        <v>8.7616016088138113E-2</v>
      </c>
      <c r="F243" s="49">
        <f t="shared" si="19"/>
        <v>-6.8329610507614595E-3</v>
      </c>
      <c r="G243" s="53">
        <f t="shared" si="17"/>
        <v>-1.0843351714681227E-2</v>
      </c>
    </row>
    <row r="244" spans="1:7" ht="14.25" customHeight="1" x14ac:dyDescent="0.35">
      <c r="A244" s="47">
        <v>1532</v>
      </c>
      <c r="B244" s="47">
        <f t="shared" si="15"/>
        <v>0.91285565321018913</v>
      </c>
      <c r="C244" s="53">
        <f t="shared" si="18"/>
        <v>8.6534896805774801E-3</v>
      </c>
      <c r="D244" s="47">
        <v>146.25</v>
      </c>
      <c r="E244" s="47">
        <f t="shared" si="16"/>
        <v>8.7144346789810812E-2</v>
      </c>
      <c r="F244" s="49">
        <f t="shared" si="19"/>
        <v>2.7387486600806226E-3</v>
      </c>
      <c r="G244" s="53">
        <f t="shared" si="17"/>
        <v>8.138053437915382E-3</v>
      </c>
    </row>
    <row r="245" spans="1:7" ht="14.25" customHeight="1" x14ac:dyDescent="0.35">
      <c r="A245" s="47">
        <v>1555.0500489999999</v>
      </c>
      <c r="B245" s="47">
        <f t="shared" si="15"/>
        <v>0.91183886410746007</v>
      </c>
      <c r="C245" s="53">
        <f t="shared" si="18"/>
        <v>1.4933659646934508E-2</v>
      </c>
      <c r="D245" s="47">
        <v>150.35000600000001</v>
      </c>
      <c r="E245" s="47">
        <f t="shared" si="16"/>
        <v>8.8161135892539891E-2</v>
      </c>
      <c r="F245" s="49">
        <f t="shared" si="19"/>
        <v>2.7648463229455494E-2</v>
      </c>
      <c r="G245" s="53">
        <f t="shared" si="17"/>
        <v>1.6054611173420094E-2</v>
      </c>
    </row>
    <row r="246" spans="1:7" ht="14.25" customHeight="1" x14ac:dyDescent="0.35">
      <c r="A246" s="47">
        <v>1554.6999510000001</v>
      </c>
      <c r="B246" s="47">
        <f t="shared" si="15"/>
        <v>0.91206148138177967</v>
      </c>
      <c r="C246" s="53">
        <f t="shared" si="18"/>
        <v>-2.2516150911097048E-4</v>
      </c>
      <c r="D246" s="47">
        <v>149.89999399999999</v>
      </c>
      <c r="E246" s="47">
        <f t="shared" si="16"/>
        <v>8.7938518618220413E-2</v>
      </c>
      <c r="F246" s="49">
        <f t="shared" si="19"/>
        <v>-2.9975842595545924E-3</v>
      </c>
      <c r="G246" s="53">
        <f t="shared" si="17"/>
        <v>-4.6896425876843473E-4</v>
      </c>
    </row>
    <row r="247" spans="1:7" ht="14.25" customHeight="1" x14ac:dyDescent="0.35">
      <c r="A247" s="47">
        <v>1528</v>
      </c>
      <c r="B247" s="47">
        <f t="shared" si="15"/>
        <v>0.91169451073985686</v>
      </c>
      <c r="C247" s="53">
        <f t="shared" si="18"/>
        <v>-1.7322878711894325E-2</v>
      </c>
      <c r="D247" s="47">
        <v>148</v>
      </c>
      <c r="E247" s="47">
        <f t="shared" si="16"/>
        <v>8.83054892601432E-2</v>
      </c>
      <c r="F247" s="49">
        <f t="shared" si="19"/>
        <v>-1.2756091317751661E-2</v>
      </c>
      <c r="G247" s="53">
        <f t="shared" si="17"/>
        <v>-1.6919606316707504E-2</v>
      </c>
    </row>
    <row r="248" spans="1:7" ht="14.25" customHeight="1" x14ac:dyDescent="0.3"/>
    <row r="249" spans="1:7" ht="14.25" customHeight="1" x14ac:dyDescent="0.3"/>
    <row r="250" spans="1:7" ht="14.25" customHeight="1" x14ac:dyDescent="0.3"/>
    <row r="251" spans="1:7" ht="14.25" customHeight="1" x14ac:dyDescent="0.3"/>
    <row r="252" spans="1:7" ht="14.25" customHeight="1" x14ac:dyDescent="0.3"/>
    <row r="253" spans="1:7" ht="14.25" customHeight="1" x14ac:dyDescent="0.3"/>
    <row r="254" spans="1:7" ht="14.25" customHeight="1" x14ac:dyDescent="0.3"/>
    <row r="255" spans="1:7" ht="14.25" customHeight="1" x14ac:dyDescent="0.3"/>
    <row r="256" spans="1:7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 r:id="rId1"/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00"/>
  <sheetViews>
    <sheetView workbookViewId="0">
      <selection activeCell="J7" sqref="J7"/>
    </sheetView>
  </sheetViews>
  <sheetFormatPr defaultColWidth="12.6640625" defaultRowHeight="15" customHeight="1" x14ac:dyDescent="0.3"/>
  <cols>
    <col min="1" max="1" width="8" customWidth="1"/>
    <col min="2" max="2" width="15.83203125" customWidth="1"/>
    <col min="3" max="3" width="18.5" customWidth="1"/>
    <col min="4" max="4" width="10" customWidth="1"/>
    <col min="5" max="5" width="19.5" customWidth="1"/>
    <col min="6" max="6" width="21.5" customWidth="1"/>
    <col min="7" max="7" width="18.6640625" customWidth="1"/>
    <col min="8" max="8" width="16.5" customWidth="1"/>
    <col min="9" max="9" width="40" bestFit="1" customWidth="1"/>
    <col min="10" max="10" width="11.5" customWidth="1"/>
    <col min="11" max="25" width="7.6640625" customWidth="1"/>
  </cols>
  <sheetData>
    <row r="1" spans="1:10" ht="14.25" customHeight="1" x14ac:dyDescent="0.35">
      <c r="A1" s="27" t="s">
        <v>23</v>
      </c>
      <c r="B1" s="27" t="s">
        <v>49</v>
      </c>
      <c r="C1" s="51" t="s">
        <v>36</v>
      </c>
      <c r="D1" s="27" t="s">
        <v>24</v>
      </c>
      <c r="E1" s="51" t="s">
        <v>51</v>
      </c>
      <c r="F1" s="51" t="s">
        <v>35</v>
      </c>
      <c r="G1" s="51" t="s">
        <v>52</v>
      </c>
      <c r="H1" s="26"/>
    </row>
    <row r="2" spans="1:10" ht="14.25" customHeight="1" x14ac:dyDescent="0.35">
      <c r="A2" s="47">
        <v>102.550003</v>
      </c>
      <c r="B2" s="48">
        <f>A2/(A2+D2)</f>
        <v>0.48728914499194237</v>
      </c>
      <c r="C2" s="49">
        <v>0</v>
      </c>
      <c r="D2" s="47">
        <v>107.900002</v>
      </c>
      <c r="E2" s="50">
        <f>D2/(A2+D2)</f>
        <v>0.51271085500805758</v>
      </c>
      <c r="F2" s="49">
        <v>0</v>
      </c>
      <c r="G2" s="49">
        <f>(B2*C2)+(E2*F2)</f>
        <v>0</v>
      </c>
      <c r="H2" s="22"/>
    </row>
    <row r="3" spans="1:10" ht="14.25" customHeight="1" x14ac:dyDescent="0.35">
      <c r="A3" s="47">
        <v>102.5</v>
      </c>
      <c r="B3" s="48">
        <f t="shared" ref="B3:B66" si="0">A3/(A3+D3)</f>
        <v>0.49338146811070999</v>
      </c>
      <c r="C3" s="49">
        <f t="shared" ref="C3:C66" si="1">LN(A3/A2)</f>
        <v>-4.8771519394884104E-4</v>
      </c>
      <c r="D3" s="47">
        <v>105.25</v>
      </c>
      <c r="E3" s="50">
        <f t="shared" ref="E3:E66" si="2">D3/(A3+D3)</f>
        <v>0.50661853188928996</v>
      </c>
      <c r="F3" s="49">
        <f>LN(D3/D2)</f>
        <v>-2.486641823727918E-2</v>
      </c>
      <c r="G3" s="49">
        <f t="shared" ref="G3:G66" si="3">(B3*C3)+(E3*F3)</f>
        <v>-1.2838417939125824E-2</v>
      </c>
      <c r="H3" s="22"/>
      <c r="I3" s="28"/>
      <c r="J3" s="29"/>
    </row>
    <row r="4" spans="1:10" ht="14.25" customHeight="1" x14ac:dyDescent="0.35">
      <c r="A4" s="47">
        <v>103.599998</v>
      </c>
      <c r="B4" s="48">
        <f t="shared" si="0"/>
        <v>0.49122805836307226</v>
      </c>
      <c r="C4" s="49">
        <f t="shared" si="1"/>
        <v>1.0674511941900264E-2</v>
      </c>
      <c r="D4" s="47">
        <v>107.300003</v>
      </c>
      <c r="E4" s="50">
        <f t="shared" si="2"/>
        <v>0.50877194163692774</v>
      </c>
      <c r="F4" s="49">
        <f t="shared" ref="F4:F67" si="4">LN(D4/D3)</f>
        <v>1.9290205033155212E-2</v>
      </c>
      <c r="G4" s="49">
        <f t="shared" si="3"/>
        <v>1.5057934844485907E-2</v>
      </c>
      <c r="H4" s="22"/>
    </row>
    <row r="5" spans="1:10" ht="14.25" customHeight="1" x14ac:dyDescent="0.35">
      <c r="A5" s="47">
        <v>105.599998</v>
      </c>
      <c r="B5" s="48">
        <f t="shared" si="0"/>
        <v>0.49846589094610233</v>
      </c>
      <c r="C5" s="49">
        <f t="shared" si="1"/>
        <v>1.9121041812403854E-2</v>
      </c>
      <c r="D5" s="47">
        <v>106.25</v>
      </c>
      <c r="E5" s="50">
        <f t="shared" si="2"/>
        <v>0.50153410905389761</v>
      </c>
      <c r="F5" s="49">
        <f t="shared" si="4"/>
        <v>-9.8338697911197082E-3</v>
      </c>
      <c r="G5" s="49">
        <f t="shared" si="3"/>
        <v>4.5991660185963016E-3</v>
      </c>
      <c r="H5" s="22"/>
      <c r="I5" s="33" t="s">
        <v>17</v>
      </c>
      <c r="J5" s="34">
        <f>AVERAGE(Portfolio_Returns)</f>
        <v>2.7257680600617675E-4</v>
      </c>
    </row>
    <row r="6" spans="1:10" ht="14.25" customHeight="1" x14ac:dyDescent="0.35">
      <c r="A6" s="47">
        <v>102.300003</v>
      </c>
      <c r="B6" s="48">
        <f t="shared" si="0"/>
        <v>0.49348770631710992</v>
      </c>
      <c r="C6" s="49">
        <f t="shared" si="1"/>
        <v>-3.1748650049673408E-2</v>
      </c>
      <c r="D6" s="47">
        <v>105</v>
      </c>
      <c r="E6" s="50">
        <f t="shared" si="2"/>
        <v>0.50651229368289008</v>
      </c>
      <c r="F6" s="49">
        <f t="shared" si="4"/>
        <v>-1.1834457647002796E-2</v>
      </c>
      <c r="G6" s="49">
        <f t="shared" si="3"/>
        <v>-2.1661866778954333E-2</v>
      </c>
      <c r="H6" s="22"/>
      <c r="I6" s="35" t="s">
        <v>53</v>
      </c>
      <c r="J6" s="36">
        <f>_xlfn.VAR.P(Portfolio_Returns)</f>
        <v>3.5397674398220932E-4</v>
      </c>
    </row>
    <row r="7" spans="1:10" ht="14.25" customHeight="1" x14ac:dyDescent="0.35">
      <c r="A7" s="47">
        <v>98.949996999999996</v>
      </c>
      <c r="B7" s="48">
        <f t="shared" si="0"/>
        <v>0.49549323228081971</v>
      </c>
      <c r="C7" s="49">
        <f t="shared" si="1"/>
        <v>-3.3295060552861987E-2</v>
      </c>
      <c r="D7" s="47">
        <v>100.75</v>
      </c>
      <c r="E7" s="50">
        <f t="shared" si="2"/>
        <v>0.50450676771918035</v>
      </c>
      <c r="F7" s="49">
        <f t="shared" si="4"/>
        <v>-4.1318149330730976E-2</v>
      </c>
      <c r="G7" s="49">
        <f t="shared" si="3"/>
        <v>-3.7342763139308705E-2</v>
      </c>
      <c r="H7" s="22"/>
      <c r="I7" s="37" t="s">
        <v>60</v>
      </c>
      <c r="J7" s="38">
        <f>CORREL(A2:A250,D2:D250)</f>
        <v>-0.34797826827373801</v>
      </c>
    </row>
    <row r="8" spans="1:10" ht="14.25" customHeight="1" x14ac:dyDescent="0.35">
      <c r="A8" s="47">
        <v>92.300003000000004</v>
      </c>
      <c r="B8" s="48">
        <f t="shared" si="0"/>
        <v>0.50575344109589038</v>
      </c>
      <c r="C8" s="49">
        <f t="shared" si="1"/>
        <v>-6.9570467718717069E-2</v>
      </c>
      <c r="D8" s="47">
        <v>90.199996999999996</v>
      </c>
      <c r="E8" s="50">
        <f t="shared" si="2"/>
        <v>0.49424655890410957</v>
      </c>
      <c r="F8" s="49">
        <f t="shared" si="4"/>
        <v>-0.11061280701763855</v>
      </c>
      <c r="G8" s="49">
        <f t="shared" si="3"/>
        <v>-8.9855502686583905E-2</v>
      </c>
      <c r="H8" s="22"/>
    </row>
    <row r="9" spans="1:10" ht="14.25" customHeight="1" x14ac:dyDescent="0.35">
      <c r="A9" s="47">
        <v>91.300003000000004</v>
      </c>
      <c r="B9" s="48">
        <f t="shared" si="0"/>
        <v>0.48294102909905801</v>
      </c>
      <c r="C9" s="49">
        <f t="shared" si="1"/>
        <v>-1.089335355188469E-2</v>
      </c>
      <c r="D9" s="47">
        <v>97.75</v>
      </c>
      <c r="E9" s="50">
        <f t="shared" si="2"/>
        <v>0.51705897090094199</v>
      </c>
      <c r="F9" s="49">
        <f t="shared" si="4"/>
        <v>8.038380505632127E-2</v>
      </c>
      <c r="G9" s="49">
        <f t="shared" si="3"/>
        <v>3.6302320144836343E-2</v>
      </c>
      <c r="H9" s="22"/>
    </row>
    <row r="10" spans="1:10" ht="14.25" customHeight="1" x14ac:dyDescent="0.35">
      <c r="A10" s="47">
        <v>95.5</v>
      </c>
      <c r="B10" s="48">
        <f t="shared" si="0"/>
        <v>0.4898692047684412</v>
      </c>
      <c r="C10" s="49">
        <f t="shared" si="1"/>
        <v>4.4975427027054739E-2</v>
      </c>
      <c r="D10" s="47">
        <v>99.449996999999996</v>
      </c>
      <c r="E10" s="50">
        <f t="shared" si="2"/>
        <v>0.5101307952315588</v>
      </c>
      <c r="F10" s="49">
        <f t="shared" si="4"/>
        <v>1.7241776268593065E-2</v>
      </c>
      <c r="G10" s="49">
        <f t="shared" si="3"/>
        <v>3.082763771096636E-2</v>
      </c>
      <c r="H10" s="22"/>
    </row>
    <row r="11" spans="1:10" ht="14.25" customHeight="1" x14ac:dyDescent="0.35">
      <c r="A11" s="47">
        <v>95.150002000000001</v>
      </c>
      <c r="B11" s="48">
        <f t="shared" si="0"/>
        <v>0.49390086172955244</v>
      </c>
      <c r="C11" s="49">
        <f t="shared" si="1"/>
        <v>-3.6716327250832584E-3</v>
      </c>
      <c r="D11" s="47">
        <v>97.5</v>
      </c>
      <c r="E11" s="50">
        <f t="shared" si="2"/>
        <v>0.50609913827044761</v>
      </c>
      <c r="F11" s="49">
        <f t="shared" si="4"/>
        <v>-1.9802597130266691E-2</v>
      </c>
      <c r="G11" s="49">
        <f t="shared" si="3"/>
        <v>-1.1835499910017859E-2</v>
      </c>
      <c r="H11" s="22"/>
    </row>
    <row r="12" spans="1:10" ht="14.25" customHeight="1" x14ac:dyDescent="0.35">
      <c r="A12" s="47">
        <v>94.650002000000001</v>
      </c>
      <c r="B12" s="48">
        <f t="shared" si="0"/>
        <v>0.49284040629335263</v>
      </c>
      <c r="C12" s="49">
        <f t="shared" si="1"/>
        <v>-5.2687159757889204E-3</v>
      </c>
      <c r="D12" s="47">
        <v>97.400002000000001</v>
      </c>
      <c r="E12" s="50">
        <f t="shared" si="2"/>
        <v>0.50715959370664732</v>
      </c>
      <c r="F12" s="49">
        <f t="shared" si="4"/>
        <v>-1.0261468214313842E-3</v>
      </c>
      <c r="G12" s="49">
        <f t="shared" si="3"/>
        <v>-3.1170563271925977E-3</v>
      </c>
      <c r="H12" s="22"/>
    </row>
    <row r="13" spans="1:10" ht="14.25" customHeight="1" x14ac:dyDescent="0.35">
      <c r="A13" s="47">
        <v>94.5</v>
      </c>
      <c r="B13" s="48">
        <f t="shared" si="0"/>
        <v>0.49231571490985748</v>
      </c>
      <c r="C13" s="49">
        <f t="shared" si="1"/>
        <v>-1.5860642861152954E-3</v>
      </c>
      <c r="D13" s="47">
        <v>97.449996999999996</v>
      </c>
      <c r="E13" s="50">
        <f t="shared" si="2"/>
        <v>0.50768428509014252</v>
      </c>
      <c r="F13" s="49">
        <f t="shared" si="4"/>
        <v>5.1316398618125717E-4</v>
      </c>
      <c r="G13" s="49">
        <f t="shared" si="3"/>
        <v>-5.2031908145340499E-4</v>
      </c>
      <c r="H13" s="22"/>
    </row>
    <row r="14" spans="1:10" ht="14.25" customHeight="1" x14ac:dyDescent="0.35">
      <c r="A14" s="47">
        <v>95.550003000000004</v>
      </c>
      <c r="B14" s="48">
        <f t="shared" si="0"/>
        <v>0.49830510039113429</v>
      </c>
      <c r="C14" s="49">
        <f t="shared" si="1"/>
        <v>1.1049867583758753E-2</v>
      </c>
      <c r="D14" s="47">
        <v>96.199996999999996</v>
      </c>
      <c r="E14" s="50">
        <f t="shared" si="2"/>
        <v>0.50169489960886571</v>
      </c>
      <c r="F14" s="49">
        <f t="shared" si="4"/>
        <v>-1.2910068681922302E-2</v>
      </c>
      <c r="G14" s="49">
        <f t="shared" si="3"/>
        <v>-9.7071023568692447E-4</v>
      </c>
      <c r="H14" s="22"/>
    </row>
    <row r="15" spans="1:10" ht="14.25" customHeight="1" x14ac:dyDescent="0.35">
      <c r="A15" s="47">
        <v>94.449996999999996</v>
      </c>
      <c r="B15" s="48">
        <f t="shared" si="0"/>
        <v>0.49671312111637511</v>
      </c>
      <c r="C15" s="49">
        <f t="shared" si="1"/>
        <v>-1.1579139898775291E-2</v>
      </c>
      <c r="D15" s="47">
        <v>95.699996999999996</v>
      </c>
      <c r="E15" s="50">
        <f t="shared" si="2"/>
        <v>0.50328687888362489</v>
      </c>
      <c r="F15" s="49">
        <f t="shared" si="4"/>
        <v>-5.2110593756833816E-3</v>
      </c>
      <c r="G15" s="49">
        <f t="shared" si="3"/>
        <v>-8.3741685278287611E-3</v>
      </c>
      <c r="H15" s="22"/>
    </row>
    <row r="16" spans="1:10" ht="14.25" customHeight="1" x14ac:dyDescent="0.35">
      <c r="A16" s="47">
        <v>97.300003000000004</v>
      </c>
      <c r="B16" s="48">
        <f t="shared" si="0"/>
        <v>0.50025708483290487</v>
      </c>
      <c r="C16" s="49">
        <f t="shared" si="1"/>
        <v>2.9728457839755203E-2</v>
      </c>
      <c r="D16" s="47">
        <v>97.199996999999996</v>
      </c>
      <c r="E16" s="50">
        <f t="shared" si="2"/>
        <v>0.49974291516709507</v>
      </c>
      <c r="F16" s="49">
        <f t="shared" si="4"/>
        <v>1.555241349124967E-2</v>
      </c>
      <c r="G16" s="49">
        <f t="shared" si="3"/>
        <v>2.2644080111495022E-2</v>
      </c>
      <c r="H16" s="22"/>
    </row>
    <row r="17" spans="1:8" ht="14.25" customHeight="1" x14ac:dyDescent="0.35">
      <c r="A17" s="47">
        <v>96.5</v>
      </c>
      <c r="B17" s="48">
        <f t="shared" si="0"/>
        <v>0.50299713842061133</v>
      </c>
      <c r="C17" s="49">
        <f t="shared" si="1"/>
        <v>-8.2560116794956288E-3</v>
      </c>
      <c r="D17" s="47">
        <v>95.349997999999999</v>
      </c>
      <c r="E17" s="50">
        <f t="shared" si="2"/>
        <v>0.49700286157938872</v>
      </c>
      <c r="F17" s="49">
        <f t="shared" si="4"/>
        <v>-1.9216369531121488E-2</v>
      </c>
      <c r="G17" s="49">
        <f t="shared" si="3"/>
        <v>-1.3703340895687803E-2</v>
      </c>
      <c r="H17" s="22"/>
    </row>
    <row r="18" spans="1:8" ht="14.25" customHeight="1" x14ac:dyDescent="0.35">
      <c r="A18" s="47">
        <v>99.300003000000004</v>
      </c>
      <c r="B18" s="48">
        <f t="shared" si="0"/>
        <v>0.50975360097915401</v>
      </c>
      <c r="C18" s="49">
        <f t="shared" si="1"/>
        <v>2.8602592917666678E-2</v>
      </c>
      <c r="D18" s="47">
        <v>95.5</v>
      </c>
      <c r="E18" s="50">
        <f t="shared" si="2"/>
        <v>0.49024639902084599</v>
      </c>
      <c r="F18" s="49">
        <f t="shared" si="4"/>
        <v>1.5719364156106131E-3</v>
      </c>
      <c r="G18" s="49">
        <f t="shared" si="3"/>
        <v>1.5350910904364275E-2</v>
      </c>
      <c r="H18" s="22"/>
    </row>
    <row r="19" spans="1:8" ht="14.25" customHeight="1" x14ac:dyDescent="0.35">
      <c r="A19" s="47">
        <v>99.050003000000004</v>
      </c>
      <c r="B19" s="48">
        <f t="shared" si="0"/>
        <v>0.5101725598239889</v>
      </c>
      <c r="C19" s="49">
        <f t="shared" si="1"/>
        <v>-2.5207978303139096E-3</v>
      </c>
      <c r="D19" s="47">
        <v>95.099997999999999</v>
      </c>
      <c r="E19" s="50">
        <f t="shared" si="2"/>
        <v>0.4898274401760111</v>
      </c>
      <c r="F19" s="49">
        <f t="shared" si="4"/>
        <v>-4.1972989658343477E-3</v>
      </c>
      <c r="G19" s="49">
        <f t="shared" si="3"/>
        <v>-3.3419940899780619E-3</v>
      </c>
      <c r="H19" s="22"/>
    </row>
    <row r="20" spans="1:8" ht="14.25" customHeight="1" x14ac:dyDescent="0.35">
      <c r="A20" s="47">
        <v>101.300003</v>
      </c>
      <c r="B20" s="48">
        <f t="shared" si="0"/>
        <v>0.51617835923566879</v>
      </c>
      <c r="C20" s="49">
        <f t="shared" si="1"/>
        <v>2.2461637437349205E-2</v>
      </c>
      <c r="D20" s="47">
        <v>94.949996999999996</v>
      </c>
      <c r="E20" s="50">
        <f t="shared" si="2"/>
        <v>0.48382164076433121</v>
      </c>
      <c r="F20" s="49">
        <f t="shared" si="4"/>
        <v>-1.5785428581324228E-3</v>
      </c>
      <c r="G20" s="49">
        <f t="shared" si="3"/>
        <v>1.0830477962518939E-2</v>
      </c>
      <c r="H20" s="22"/>
    </row>
    <row r="21" spans="1:8" ht="14.25" customHeight="1" x14ac:dyDescent="0.35">
      <c r="A21" s="47">
        <v>102.900002</v>
      </c>
      <c r="B21" s="48">
        <f t="shared" si="0"/>
        <v>0.5216730139416984</v>
      </c>
      <c r="C21" s="49">
        <f t="shared" si="1"/>
        <v>1.567122140670741E-2</v>
      </c>
      <c r="D21" s="47">
        <v>94.349997999999999</v>
      </c>
      <c r="E21" s="50">
        <f t="shared" si="2"/>
        <v>0.47832698605830165</v>
      </c>
      <c r="F21" s="49">
        <f t="shared" si="4"/>
        <v>-6.3391550458270305E-3</v>
      </c>
      <c r="G21" s="49">
        <f t="shared" si="3"/>
        <v>5.1430643761579981E-3</v>
      </c>
      <c r="H21" s="22"/>
    </row>
    <row r="22" spans="1:8" ht="14.25" customHeight="1" x14ac:dyDescent="0.35">
      <c r="A22" s="47">
        <v>104.5</v>
      </c>
      <c r="B22" s="48">
        <f t="shared" si="0"/>
        <v>0.5221084134688142</v>
      </c>
      <c r="C22" s="49">
        <f t="shared" si="1"/>
        <v>1.5429409128515889E-2</v>
      </c>
      <c r="D22" s="47">
        <v>95.650002000000001</v>
      </c>
      <c r="E22" s="50">
        <f t="shared" si="2"/>
        <v>0.47789158653118574</v>
      </c>
      <c r="F22" s="49">
        <f t="shared" si="4"/>
        <v>1.3684466178937081E-2</v>
      </c>
      <c r="G22" s="49">
        <f t="shared" si="3"/>
        <v>1.4595515573935266E-2</v>
      </c>
      <c r="H22" s="22"/>
    </row>
    <row r="23" spans="1:8" ht="14.25" customHeight="1" x14ac:dyDescent="0.35">
      <c r="A23" s="47">
        <v>107.900002</v>
      </c>
      <c r="B23" s="48">
        <f t="shared" si="0"/>
        <v>0.53244510700769698</v>
      </c>
      <c r="C23" s="49">
        <f t="shared" si="1"/>
        <v>3.2017819394904307E-2</v>
      </c>
      <c r="D23" s="47">
        <v>94.75</v>
      </c>
      <c r="E23" s="50">
        <f t="shared" si="2"/>
        <v>0.46755489299230307</v>
      </c>
      <c r="F23" s="49">
        <f t="shared" si="4"/>
        <v>-9.4538728332920399E-3</v>
      </c>
      <c r="G23" s="49">
        <f t="shared" si="3"/>
        <v>1.2627526772940238E-2</v>
      </c>
      <c r="H23" s="22"/>
    </row>
    <row r="24" spans="1:8" ht="14.25" customHeight="1" x14ac:dyDescent="0.35">
      <c r="A24" s="47">
        <v>107.449997</v>
      </c>
      <c r="B24" s="48">
        <f t="shared" si="0"/>
        <v>0.53617764579374194</v>
      </c>
      <c r="C24" s="49">
        <f t="shared" si="1"/>
        <v>-4.1792956312137744E-3</v>
      </c>
      <c r="D24" s="47">
        <v>92.949996999999996</v>
      </c>
      <c r="E24" s="50">
        <f t="shared" si="2"/>
        <v>0.46382235420625811</v>
      </c>
      <c r="F24" s="49">
        <f t="shared" si="4"/>
        <v>-1.9180162070500151E-2</v>
      </c>
      <c r="G24" s="49">
        <f t="shared" si="3"/>
        <v>-1.113703281821723E-2</v>
      </c>
      <c r="H24" s="22"/>
    </row>
    <row r="25" spans="1:8" ht="14.25" customHeight="1" x14ac:dyDescent="0.35">
      <c r="A25" s="47">
        <v>106.099998</v>
      </c>
      <c r="B25" s="48">
        <f t="shared" si="0"/>
        <v>0.53585857575757578</v>
      </c>
      <c r="C25" s="49">
        <f t="shared" si="1"/>
        <v>-1.2643568398760355E-2</v>
      </c>
      <c r="D25" s="47">
        <v>91.900002000000001</v>
      </c>
      <c r="E25" s="50">
        <f t="shared" si="2"/>
        <v>0.46414142424242427</v>
      </c>
      <c r="F25" s="49">
        <f t="shared" si="4"/>
        <v>-1.1360630767608761E-2</v>
      </c>
      <c r="G25" s="49">
        <f t="shared" si="3"/>
        <v>-1.2048103899423453E-2</v>
      </c>
      <c r="H25" s="22"/>
    </row>
    <row r="26" spans="1:8" ht="14.25" customHeight="1" x14ac:dyDescent="0.35">
      <c r="A26" s="47">
        <v>101.849998</v>
      </c>
      <c r="B26" s="48">
        <f t="shared" si="0"/>
        <v>0.52950350433588256</v>
      </c>
      <c r="C26" s="49">
        <f t="shared" si="1"/>
        <v>-4.0880903733701915E-2</v>
      </c>
      <c r="D26" s="47">
        <v>90.5</v>
      </c>
      <c r="E26" s="50">
        <f t="shared" si="2"/>
        <v>0.47049649566411744</v>
      </c>
      <c r="F26" s="49">
        <f t="shared" si="4"/>
        <v>-1.5351200418546321E-2</v>
      </c>
      <c r="G26" s="49">
        <f t="shared" si="3"/>
        <v>-2.8869267788576604E-2</v>
      </c>
      <c r="H26" s="22"/>
    </row>
    <row r="27" spans="1:8" ht="14.25" customHeight="1" x14ac:dyDescent="0.35">
      <c r="A27" s="47">
        <v>99</v>
      </c>
      <c r="B27" s="48">
        <f t="shared" si="0"/>
        <v>0.52050474007105274</v>
      </c>
      <c r="C27" s="49">
        <f t="shared" si="1"/>
        <v>-2.8381272901504054E-2</v>
      </c>
      <c r="D27" s="47">
        <v>91.199996999999996</v>
      </c>
      <c r="E27" s="50">
        <f t="shared" si="2"/>
        <v>0.47949525992894731</v>
      </c>
      <c r="F27" s="49">
        <f t="shared" si="4"/>
        <v>7.7050134796678828E-3</v>
      </c>
      <c r="G27" s="49">
        <f t="shared" si="3"/>
        <v>-1.1078069633293587E-2</v>
      </c>
      <c r="H27" s="22"/>
    </row>
    <row r="28" spans="1:8" ht="14.25" customHeight="1" x14ac:dyDescent="0.35">
      <c r="A28" s="47">
        <v>99.800003000000004</v>
      </c>
      <c r="B28" s="48">
        <f t="shared" si="0"/>
        <v>0.5157622894056848</v>
      </c>
      <c r="C28" s="49">
        <f t="shared" si="1"/>
        <v>8.0483632429482078E-3</v>
      </c>
      <c r="D28" s="47">
        <v>93.699996999999996</v>
      </c>
      <c r="E28" s="50">
        <f t="shared" si="2"/>
        <v>0.48423771059431525</v>
      </c>
      <c r="F28" s="49">
        <f t="shared" si="4"/>
        <v>2.704329304175181E-2</v>
      </c>
      <c r="G28" s="49">
        <f t="shared" si="3"/>
        <v>1.7246424561620601E-2</v>
      </c>
      <c r="H28" s="22"/>
    </row>
    <row r="29" spans="1:8" ht="14.25" customHeight="1" x14ac:dyDescent="0.35">
      <c r="A29" s="47">
        <v>100.199997</v>
      </c>
      <c r="B29" s="48">
        <f t="shared" si="0"/>
        <v>0.51729477827508685</v>
      </c>
      <c r="C29" s="49">
        <f t="shared" si="1"/>
        <v>3.999945333106064E-3</v>
      </c>
      <c r="D29" s="47">
        <v>93.5</v>
      </c>
      <c r="E29" s="50">
        <f t="shared" si="2"/>
        <v>0.48270522172491309</v>
      </c>
      <c r="F29" s="49">
        <f t="shared" si="4"/>
        <v>-2.136720932658865E-3</v>
      </c>
      <c r="G29" s="49">
        <f t="shared" si="3"/>
        <v>1.0377444826382093E-3</v>
      </c>
      <c r="H29" s="22"/>
    </row>
    <row r="30" spans="1:8" ht="14.25" customHeight="1" x14ac:dyDescent="0.35">
      <c r="A30" s="47">
        <v>95.449996999999996</v>
      </c>
      <c r="B30" s="48">
        <f t="shared" si="0"/>
        <v>0.51427800384848066</v>
      </c>
      <c r="C30" s="49">
        <f t="shared" si="1"/>
        <v>-4.8565639968956173E-2</v>
      </c>
      <c r="D30" s="47">
        <v>90.150002000000001</v>
      </c>
      <c r="E30" s="50">
        <f t="shared" si="2"/>
        <v>0.4857219961515194</v>
      </c>
      <c r="F30" s="49">
        <f t="shared" si="4"/>
        <v>-3.64864644600685E-2</v>
      </c>
      <c r="G30" s="49">
        <f t="shared" si="3"/>
        <v>-4.2698518728914711E-2</v>
      </c>
      <c r="H30" s="22"/>
    </row>
    <row r="31" spans="1:8" ht="14.25" customHeight="1" x14ac:dyDescent="0.35">
      <c r="A31" s="47">
        <v>93.75</v>
      </c>
      <c r="B31" s="48">
        <f t="shared" si="0"/>
        <v>0.51341731120939005</v>
      </c>
      <c r="C31" s="49">
        <f t="shared" si="1"/>
        <v>-1.7970853891167798E-2</v>
      </c>
      <c r="D31" s="47">
        <v>88.849997999999999</v>
      </c>
      <c r="E31" s="50">
        <f t="shared" si="2"/>
        <v>0.48658268879060995</v>
      </c>
      <c r="F31" s="49">
        <f t="shared" si="4"/>
        <v>-1.4525439743760823E-2</v>
      </c>
      <c r="G31" s="49">
        <f t="shared" si="3"/>
        <v>-1.6294375011325305E-2</v>
      </c>
      <c r="H31" s="22"/>
    </row>
    <row r="32" spans="1:8" ht="14.25" customHeight="1" x14ac:dyDescent="0.35">
      <c r="A32" s="47">
        <v>91.75</v>
      </c>
      <c r="B32" s="48">
        <f t="shared" si="0"/>
        <v>0.5170470642498799</v>
      </c>
      <c r="C32" s="49">
        <f t="shared" si="1"/>
        <v>-2.1564177915840525E-2</v>
      </c>
      <c r="D32" s="47">
        <v>85.699996999999996</v>
      </c>
      <c r="E32" s="50">
        <f t="shared" si="2"/>
        <v>0.48295293575012005</v>
      </c>
      <c r="F32" s="49">
        <f t="shared" si="4"/>
        <v>-3.6096741492912886E-2</v>
      </c>
      <c r="G32" s="49">
        <f t="shared" si="3"/>
        <v>-2.8582722159362885E-2</v>
      </c>
      <c r="H32" s="22"/>
    </row>
    <row r="33" spans="1:8" ht="14.25" customHeight="1" x14ac:dyDescent="0.35">
      <c r="A33" s="47">
        <v>91.400002000000001</v>
      </c>
      <c r="B33" s="48">
        <f t="shared" si="0"/>
        <v>0.52168949424402122</v>
      </c>
      <c r="C33" s="49">
        <f t="shared" si="1"/>
        <v>-3.821986592737448E-3</v>
      </c>
      <c r="D33" s="47">
        <v>83.800003000000004</v>
      </c>
      <c r="E33" s="50">
        <f t="shared" si="2"/>
        <v>0.47831050575597872</v>
      </c>
      <c r="F33" s="49">
        <f t="shared" si="4"/>
        <v>-2.2419747310339695E-2</v>
      </c>
      <c r="G33" s="49">
        <f t="shared" si="3"/>
        <v>-1.2717490927502453E-2</v>
      </c>
      <c r="H33" s="22"/>
    </row>
    <row r="34" spans="1:8" ht="14.25" customHeight="1" x14ac:dyDescent="0.35">
      <c r="A34" s="47">
        <v>92.949996999999996</v>
      </c>
      <c r="B34" s="48">
        <f t="shared" si="0"/>
        <v>0.52380951575896617</v>
      </c>
      <c r="C34" s="49">
        <f t="shared" si="1"/>
        <v>1.6816181550093325E-2</v>
      </c>
      <c r="D34" s="47">
        <v>84.5</v>
      </c>
      <c r="E34" s="50">
        <f t="shared" si="2"/>
        <v>0.47619048424103383</v>
      </c>
      <c r="F34" s="49">
        <f t="shared" si="4"/>
        <v>8.3184910755687153E-3</v>
      </c>
      <c r="G34" s="49">
        <f t="shared" si="3"/>
        <v>1.2769662208099032E-2</v>
      </c>
      <c r="H34" s="22"/>
    </row>
    <row r="35" spans="1:8" ht="14.25" customHeight="1" x14ac:dyDescent="0.35">
      <c r="A35" s="47">
        <v>91.199996999999996</v>
      </c>
      <c r="B35" s="48">
        <f t="shared" si="0"/>
        <v>0.51554550646282105</v>
      </c>
      <c r="C35" s="49">
        <f t="shared" si="1"/>
        <v>-1.9006817706487315E-2</v>
      </c>
      <c r="D35" s="47">
        <v>85.699996999999996</v>
      </c>
      <c r="E35" s="50">
        <f t="shared" si="2"/>
        <v>0.48445449353717895</v>
      </c>
      <c r="F35" s="49">
        <f t="shared" si="4"/>
        <v>1.4101256234771015E-2</v>
      </c>
      <c r="G35" s="49">
        <f t="shared" si="3"/>
        <v>-2.9674625132835386E-3</v>
      </c>
      <c r="H35" s="22"/>
    </row>
    <row r="36" spans="1:8" ht="14.25" customHeight="1" x14ac:dyDescent="0.35">
      <c r="A36" s="47">
        <v>93.949996999999996</v>
      </c>
      <c r="B36" s="48">
        <f t="shared" si="0"/>
        <v>0.51891742388614814</v>
      </c>
      <c r="C36" s="49">
        <f t="shared" si="1"/>
        <v>2.9707829742046929E-2</v>
      </c>
      <c r="D36" s="47">
        <v>87.099997999999999</v>
      </c>
      <c r="E36" s="50">
        <f t="shared" si="2"/>
        <v>0.48108257611385186</v>
      </c>
      <c r="F36" s="49">
        <f t="shared" si="4"/>
        <v>1.620407029844528E-2</v>
      </c>
      <c r="G36" s="49">
        <f t="shared" si="3"/>
        <v>2.3211406361697294E-2</v>
      </c>
      <c r="H36" s="22"/>
    </row>
    <row r="37" spans="1:8" ht="14.25" customHeight="1" x14ac:dyDescent="0.35">
      <c r="A37" s="47">
        <v>95.300003000000004</v>
      </c>
      <c r="B37" s="48">
        <f t="shared" si="0"/>
        <v>0.52362639010989009</v>
      </c>
      <c r="C37" s="49">
        <f t="shared" si="1"/>
        <v>1.4267148212099198E-2</v>
      </c>
      <c r="D37" s="47">
        <v>86.699996999999996</v>
      </c>
      <c r="E37" s="50">
        <f t="shared" si="2"/>
        <v>0.47637360989010985</v>
      </c>
      <c r="F37" s="49">
        <f t="shared" si="4"/>
        <v>-4.6030117119249744E-3</v>
      </c>
      <c r="G37" s="49">
        <f t="shared" si="3"/>
        <v>5.2779020098881208E-3</v>
      </c>
      <c r="H37" s="22"/>
    </row>
    <row r="38" spans="1:8" ht="14.25" customHeight="1" x14ac:dyDescent="0.35">
      <c r="A38" s="47">
        <v>98.599997999999999</v>
      </c>
      <c r="B38" s="48">
        <f t="shared" si="0"/>
        <v>0.5278372625224107</v>
      </c>
      <c r="C38" s="49">
        <f t="shared" si="1"/>
        <v>3.4041399184919663E-2</v>
      </c>
      <c r="D38" s="47">
        <v>88.199996999999996</v>
      </c>
      <c r="E38" s="50">
        <f t="shared" si="2"/>
        <v>0.4721627374775893</v>
      </c>
      <c r="F38" s="49">
        <f t="shared" si="4"/>
        <v>1.7153079814720133E-2</v>
      </c>
      <c r="G38" s="49">
        <f t="shared" si="3"/>
        <v>2.6067364079690455E-2</v>
      </c>
      <c r="H38" s="22"/>
    </row>
    <row r="39" spans="1:8" ht="14.25" customHeight="1" x14ac:dyDescent="0.35">
      <c r="A39" s="47">
        <v>99.949996999999996</v>
      </c>
      <c r="B39" s="48">
        <f t="shared" si="0"/>
        <v>0.52070851035230803</v>
      </c>
      <c r="C39" s="49">
        <f t="shared" si="1"/>
        <v>1.3598789606787124E-2</v>
      </c>
      <c r="D39" s="47">
        <v>92</v>
      </c>
      <c r="E39" s="50">
        <f t="shared" si="2"/>
        <v>0.47929148964769197</v>
      </c>
      <c r="F39" s="49">
        <f t="shared" si="4"/>
        <v>4.2181648049900732E-2</v>
      </c>
      <c r="G39" s="49">
        <f t="shared" si="3"/>
        <v>2.7298310408376155E-2</v>
      </c>
      <c r="H39" s="22"/>
    </row>
    <row r="40" spans="1:8" ht="14.25" customHeight="1" x14ac:dyDescent="0.35">
      <c r="A40" s="47">
        <v>100.800003</v>
      </c>
      <c r="B40" s="48">
        <f t="shared" si="0"/>
        <v>0.5274725266099678</v>
      </c>
      <c r="C40" s="49">
        <f t="shared" si="1"/>
        <v>8.468354467771496E-3</v>
      </c>
      <c r="D40" s="47">
        <v>90.300003000000004</v>
      </c>
      <c r="E40" s="50">
        <f t="shared" si="2"/>
        <v>0.47252747339003226</v>
      </c>
      <c r="F40" s="49">
        <f t="shared" si="4"/>
        <v>-1.8651083403509731E-2</v>
      </c>
      <c r="G40" s="49">
        <f t="shared" si="3"/>
        <v>-4.3463249893029767E-3</v>
      </c>
      <c r="H40" s="22"/>
    </row>
    <row r="41" spans="1:8" ht="14.25" customHeight="1" x14ac:dyDescent="0.35">
      <c r="A41" s="47">
        <v>103.349998</v>
      </c>
      <c r="B41" s="48">
        <f t="shared" si="0"/>
        <v>0.53786103285005971</v>
      </c>
      <c r="C41" s="49">
        <f t="shared" si="1"/>
        <v>2.4982881376887089E-2</v>
      </c>
      <c r="D41" s="47">
        <v>88.800003000000004</v>
      </c>
      <c r="E41" s="50">
        <f t="shared" si="2"/>
        <v>0.46213896714994035</v>
      </c>
      <c r="F41" s="49">
        <f t="shared" si="4"/>
        <v>-1.6750809863623005E-2</v>
      </c>
      <c r="G41" s="49">
        <f t="shared" si="3"/>
        <v>5.6961164116432431E-3</v>
      </c>
      <c r="H41" s="22"/>
    </row>
    <row r="42" spans="1:8" ht="14.25" customHeight="1" x14ac:dyDescent="0.35">
      <c r="A42" s="47">
        <v>102.5</v>
      </c>
      <c r="B42" s="48">
        <f t="shared" si="0"/>
        <v>0.53136339521655374</v>
      </c>
      <c r="C42" s="49">
        <f t="shared" si="1"/>
        <v>-8.2584681975967755E-3</v>
      </c>
      <c r="D42" s="47">
        <v>90.400002000000001</v>
      </c>
      <c r="E42" s="50">
        <f t="shared" si="2"/>
        <v>0.46863660478344632</v>
      </c>
      <c r="F42" s="49">
        <f t="shared" si="4"/>
        <v>1.7857605740116834E-2</v>
      </c>
      <c r="G42" s="49">
        <f t="shared" si="3"/>
        <v>3.9804800228467798E-3</v>
      </c>
      <c r="H42" s="22"/>
    </row>
    <row r="43" spans="1:8" ht="14.25" customHeight="1" x14ac:dyDescent="0.35">
      <c r="A43" s="47">
        <v>100.349998</v>
      </c>
      <c r="B43" s="48">
        <f t="shared" si="0"/>
        <v>0.52801894575161656</v>
      </c>
      <c r="C43" s="49">
        <f t="shared" si="1"/>
        <v>-2.1198743266360044E-2</v>
      </c>
      <c r="D43" s="47">
        <v>89.699996999999996</v>
      </c>
      <c r="E43" s="50">
        <f t="shared" si="2"/>
        <v>0.47198105424838344</v>
      </c>
      <c r="F43" s="49">
        <f t="shared" si="4"/>
        <v>-7.7735539020906321E-3</v>
      </c>
      <c r="G43" s="49">
        <f t="shared" si="3"/>
        <v>-1.4862308236727982E-2</v>
      </c>
      <c r="H43" s="22"/>
    </row>
    <row r="44" spans="1:8" ht="14.25" customHeight="1" x14ac:dyDescent="0.35">
      <c r="A44" s="47">
        <v>99.400002000000001</v>
      </c>
      <c r="B44" s="48">
        <f t="shared" si="0"/>
        <v>0.51449275066012545</v>
      </c>
      <c r="C44" s="49">
        <f t="shared" si="1"/>
        <v>-9.5119215288503242E-3</v>
      </c>
      <c r="D44" s="47">
        <v>93.800003000000004</v>
      </c>
      <c r="E44" s="50">
        <f t="shared" si="2"/>
        <v>0.48550724933987449</v>
      </c>
      <c r="F44" s="49">
        <f t="shared" si="4"/>
        <v>4.4694152375187216E-2</v>
      </c>
      <c r="G44" s="49">
        <f t="shared" si="3"/>
        <v>1.6805520309812895E-2</v>
      </c>
      <c r="H44" s="22"/>
    </row>
    <row r="45" spans="1:8" ht="14.25" customHeight="1" x14ac:dyDescent="0.35">
      <c r="A45" s="47">
        <v>99.25</v>
      </c>
      <c r="B45" s="48">
        <f t="shared" si="0"/>
        <v>0.52017818888608713</v>
      </c>
      <c r="C45" s="49">
        <f t="shared" si="1"/>
        <v>-1.510214215952716E-3</v>
      </c>
      <c r="D45" s="47">
        <v>91.550003000000004</v>
      </c>
      <c r="E45" s="50">
        <f t="shared" si="2"/>
        <v>0.47982181111391281</v>
      </c>
      <c r="F45" s="49">
        <f t="shared" si="4"/>
        <v>-2.4279584105622993E-2</v>
      </c>
      <c r="G45" s="49">
        <f t="shared" si="3"/>
        <v>-1.2435454514336901E-2</v>
      </c>
      <c r="H45" s="22"/>
    </row>
    <row r="46" spans="1:8" ht="14.25" customHeight="1" x14ac:dyDescent="0.35">
      <c r="A46" s="47">
        <v>104.849998</v>
      </c>
      <c r="B46" s="48">
        <f t="shared" si="0"/>
        <v>0.54074263774758824</v>
      </c>
      <c r="C46" s="49">
        <f t="shared" si="1"/>
        <v>5.4888818705760095E-2</v>
      </c>
      <c r="D46" s="47">
        <v>89.050003000000004</v>
      </c>
      <c r="E46" s="50">
        <f t="shared" si="2"/>
        <v>0.45925736225241176</v>
      </c>
      <c r="F46" s="49">
        <f t="shared" si="4"/>
        <v>-2.7687260464888987E-2</v>
      </c>
      <c r="G46" s="49">
        <f t="shared" si="3"/>
        <v>1.6965146400701479E-2</v>
      </c>
      <c r="H46" s="22"/>
    </row>
    <row r="47" spans="1:8" ht="14.25" customHeight="1" x14ac:dyDescent="0.35">
      <c r="A47" s="47">
        <v>103.5</v>
      </c>
      <c r="B47" s="48">
        <f t="shared" si="0"/>
        <v>0.53309296386203486</v>
      </c>
      <c r="C47" s="49">
        <f t="shared" si="1"/>
        <v>-1.2959125567636093E-2</v>
      </c>
      <c r="D47" s="47">
        <v>90.650002000000001</v>
      </c>
      <c r="E47" s="50">
        <f t="shared" si="2"/>
        <v>0.46690703613796514</v>
      </c>
      <c r="F47" s="49">
        <f t="shared" si="4"/>
        <v>1.7807915839130148E-2</v>
      </c>
      <c r="G47" s="49">
        <f t="shared" si="3"/>
        <v>1.4062225463311829E-3</v>
      </c>
      <c r="H47" s="22"/>
    </row>
    <row r="48" spans="1:8" ht="14.25" customHeight="1" x14ac:dyDescent="0.35">
      <c r="A48" s="47">
        <v>115.5</v>
      </c>
      <c r="B48" s="48">
        <f t="shared" si="0"/>
        <v>0.56396483548879639</v>
      </c>
      <c r="C48" s="49">
        <f t="shared" si="1"/>
        <v>0.10969891725642453</v>
      </c>
      <c r="D48" s="47">
        <v>89.300003000000004</v>
      </c>
      <c r="E48" s="50">
        <f t="shared" si="2"/>
        <v>0.43603516451120367</v>
      </c>
      <c r="F48" s="49">
        <f t="shared" si="4"/>
        <v>-1.5004437786661348E-2</v>
      </c>
      <c r="G48" s="49">
        <f t="shared" si="3"/>
        <v>5.5323869325113545E-2</v>
      </c>
      <c r="H48" s="22"/>
    </row>
    <row r="49" spans="1:8" ht="14.25" customHeight="1" x14ac:dyDescent="0.35">
      <c r="A49" s="47">
        <v>112.199997</v>
      </c>
      <c r="B49" s="48">
        <f t="shared" si="0"/>
        <v>0.55904334168973602</v>
      </c>
      <c r="C49" s="49">
        <f t="shared" si="1"/>
        <v>-2.8987563611220641E-2</v>
      </c>
      <c r="D49" s="47">
        <v>88.5</v>
      </c>
      <c r="E49" s="50">
        <f t="shared" si="2"/>
        <v>0.44095665831026398</v>
      </c>
      <c r="F49" s="49">
        <f t="shared" si="4"/>
        <v>-8.9989694631938712E-3</v>
      </c>
      <c r="G49" s="49">
        <f t="shared" si="3"/>
        <v>-2.017345993138666E-2</v>
      </c>
      <c r="H49" s="22"/>
    </row>
    <row r="50" spans="1:8" ht="14.25" customHeight="1" x14ac:dyDescent="0.35">
      <c r="A50" s="47">
        <v>108.550003</v>
      </c>
      <c r="B50" s="48">
        <f t="shared" si="0"/>
        <v>0.55723819983719403</v>
      </c>
      <c r="C50" s="49">
        <f t="shared" si="1"/>
        <v>-3.3072042389293489E-2</v>
      </c>
      <c r="D50" s="47">
        <v>86.25</v>
      </c>
      <c r="E50" s="50">
        <f t="shared" si="2"/>
        <v>0.44276180016280592</v>
      </c>
      <c r="F50" s="49">
        <f t="shared" si="4"/>
        <v>-2.575249610241474E-2</v>
      </c>
      <c r="G50" s="49">
        <f t="shared" si="3"/>
        <v>-2.9831226898940071E-2</v>
      </c>
      <c r="H50" s="22"/>
    </row>
    <row r="51" spans="1:8" ht="14.25" customHeight="1" x14ac:dyDescent="0.35">
      <c r="A51" s="47">
        <v>114.400002</v>
      </c>
      <c r="B51" s="48">
        <f t="shared" si="0"/>
        <v>0.57444138012110091</v>
      </c>
      <c r="C51" s="49">
        <f t="shared" si="1"/>
        <v>5.249017246688082E-2</v>
      </c>
      <c r="D51" s="47">
        <v>84.75</v>
      </c>
      <c r="E51" s="50">
        <f t="shared" si="2"/>
        <v>0.42555861987889915</v>
      </c>
      <c r="F51" s="49">
        <f t="shared" si="4"/>
        <v>-1.7544309650909508E-2</v>
      </c>
      <c r="G51" s="49">
        <f t="shared" si="3"/>
        <v>2.2686394912900528E-2</v>
      </c>
      <c r="H51" s="22"/>
    </row>
    <row r="52" spans="1:8" ht="14.25" customHeight="1" x14ac:dyDescent="0.35">
      <c r="A52" s="47">
        <v>115.349998</v>
      </c>
      <c r="B52" s="48">
        <f t="shared" si="0"/>
        <v>0.57531171072319198</v>
      </c>
      <c r="C52" s="49">
        <f t="shared" si="1"/>
        <v>8.2698708530126678E-3</v>
      </c>
      <c r="D52" s="47">
        <v>85.150002000000001</v>
      </c>
      <c r="E52" s="50">
        <f t="shared" si="2"/>
        <v>0.42468828927680796</v>
      </c>
      <c r="F52" s="49">
        <f t="shared" si="4"/>
        <v>4.7086843360998496E-3</v>
      </c>
      <c r="G52" s="49">
        <f t="shared" si="3"/>
        <v>6.7574766433493288E-3</v>
      </c>
      <c r="H52" s="22"/>
    </row>
    <row r="53" spans="1:8" ht="14.25" customHeight="1" x14ac:dyDescent="0.35">
      <c r="A53" s="47">
        <v>120.5</v>
      </c>
      <c r="B53" s="48">
        <f t="shared" si="0"/>
        <v>0.58156371498403059</v>
      </c>
      <c r="C53" s="49">
        <f t="shared" si="1"/>
        <v>4.3678785649482008E-2</v>
      </c>
      <c r="D53" s="47">
        <v>86.699996999999996</v>
      </c>
      <c r="E53" s="50">
        <f t="shared" si="2"/>
        <v>0.41843628501596936</v>
      </c>
      <c r="F53" s="49">
        <f t="shared" si="4"/>
        <v>1.8039418587760047E-2</v>
      </c>
      <c r="G53" s="49">
        <f t="shared" si="3"/>
        <v>3.2950344146014256E-2</v>
      </c>
      <c r="H53" s="22"/>
    </row>
    <row r="54" spans="1:8" ht="14.25" customHeight="1" x14ac:dyDescent="0.35">
      <c r="A54" s="47">
        <v>118.400002</v>
      </c>
      <c r="B54" s="48">
        <f t="shared" si="0"/>
        <v>0.58282058003622372</v>
      </c>
      <c r="C54" s="49">
        <f t="shared" si="1"/>
        <v>-1.7581013588912574E-2</v>
      </c>
      <c r="D54" s="47">
        <v>84.75</v>
      </c>
      <c r="E54" s="50">
        <f t="shared" si="2"/>
        <v>0.41717941996377633</v>
      </c>
      <c r="F54" s="49">
        <f t="shared" si="4"/>
        <v>-2.2748102923859762E-2</v>
      </c>
      <c r="G54" s="49">
        <f t="shared" si="3"/>
        <v>-1.9736616920566857E-2</v>
      </c>
      <c r="H54" s="22"/>
    </row>
    <row r="55" spans="1:8" ht="14.25" customHeight="1" x14ac:dyDescent="0.35">
      <c r="A55" s="47">
        <v>117.650002</v>
      </c>
      <c r="B55" s="48">
        <f t="shared" si="0"/>
        <v>0.58070090118805973</v>
      </c>
      <c r="C55" s="49">
        <f t="shared" si="1"/>
        <v>-6.3546071688507103E-3</v>
      </c>
      <c r="D55" s="47">
        <v>84.949996999999996</v>
      </c>
      <c r="E55" s="50">
        <f t="shared" si="2"/>
        <v>0.41929909881194027</v>
      </c>
      <c r="F55" s="49">
        <f t="shared" si="4"/>
        <v>2.3570665424895612E-3</v>
      </c>
      <c r="G55" s="49">
        <f t="shared" si="3"/>
        <v>-2.7018102325420631E-3</v>
      </c>
      <c r="H55" s="22"/>
    </row>
    <row r="56" spans="1:8" ht="14.25" customHeight="1" x14ac:dyDescent="0.35">
      <c r="A56" s="47">
        <v>116.650002</v>
      </c>
      <c r="B56" s="48">
        <f t="shared" si="0"/>
        <v>0.5787645729840819</v>
      </c>
      <c r="C56" s="49">
        <f t="shared" si="1"/>
        <v>-8.5361165602010382E-3</v>
      </c>
      <c r="D56" s="47">
        <v>84.900002000000001</v>
      </c>
      <c r="E56" s="50">
        <f t="shared" si="2"/>
        <v>0.4212354270159181</v>
      </c>
      <c r="F56" s="49">
        <f t="shared" si="4"/>
        <v>-5.8869592862187425E-4</v>
      </c>
      <c r="G56" s="49">
        <f t="shared" si="3"/>
        <v>-5.1883814367826714E-3</v>
      </c>
      <c r="H56" s="22"/>
    </row>
    <row r="57" spans="1:8" ht="14.25" customHeight="1" x14ac:dyDescent="0.35">
      <c r="A57" s="47">
        <v>115.800003</v>
      </c>
      <c r="B57" s="48">
        <f t="shared" si="0"/>
        <v>0.56322957013921493</v>
      </c>
      <c r="C57" s="49">
        <f t="shared" si="1"/>
        <v>-7.3134245671149511E-3</v>
      </c>
      <c r="D57" s="47">
        <v>89.800003000000004</v>
      </c>
      <c r="E57" s="50">
        <f t="shared" si="2"/>
        <v>0.43677042986078513</v>
      </c>
      <c r="F57" s="49">
        <f t="shared" si="4"/>
        <v>5.6110891841298464E-2</v>
      </c>
      <c r="G57" s="49">
        <f t="shared" si="3"/>
        <v>2.0388441374214222E-2</v>
      </c>
      <c r="H57" s="22"/>
    </row>
    <row r="58" spans="1:8" ht="14.25" customHeight="1" x14ac:dyDescent="0.35">
      <c r="A58" s="47">
        <v>117</v>
      </c>
      <c r="B58" s="48">
        <f t="shared" si="0"/>
        <v>0.56358382045841826</v>
      </c>
      <c r="C58" s="49">
        <f t="shared" si="1"/>
        <v>1.0309343752125852E-2</v>
      </c>
      <c r="D58" s="47">
        <v>90.599997999999999</v>
      </c>
      <c r="E58" s="50">
        <f t="shared" si="2"/>
        <v>0.43641617954158168</v>
      </c>
      <c r="F58" s="49">
        <f t="shared" si="4"/>
        <v>8.869182258152428E-3</v>
      </c>
      <c r="G58" s="49">
        <f t="shared" si="3"/>
        <v>9.6808339750030729E-3</v>
      </c>
      <c r="H58" s="22"/>
    </row>
    <row r="59" spans="1:8" ht="14.25" customHeight="1" x14ac:dyDescent="0.35">
      <c r="A59" s="47">
        <v>118.25</v>
      </c>
      <c r="B59" s="48">
        <f t="shared" si="0"/>
        <v>0.57347236527845347</v>
      </c>
      <c r="C59" s="49">
        <f t="shared" si="1"/>
        <v>1.0627092574286193E-2</v>
      </c>
      <c r="D59" s="47">
        <v>87.949996999999996</v>
      </c>
      <c r="E59" s="50">
        <f t="shared" si="2"/>
        <v>0.42652763472154659</v>
      </c>
      <c r="F59" s="49">
        <f t="shared" si="4"/>
        <v>-2.9685753900601571E-2</v>
      </c>
      <c r="G59" s="49">
        <f t="shared" si="3"/>
        <v>-6.5674504815405208E-3</v>
      </c>
      <c r="H59" s="22"/>
    </row>
    <row r="60" spans="1:8" ht="14.25" customHeight="1" x14ac:dyDescent="0.35">
      <c r="A60" s="47">
        <v>122.349998</v>
      </c>
      <c r="B60" s="48">
        <f t="shared" si="0"/>
        <v>0.58624820481549023</v>
      </c>
      <c r="C60" s="49">
        <f t="shared" si="1"/>
        <v>3.4084746170091482E-2</v>
      </c>
      <c r="D60" s="47">
        <v>86.349997999999999</v>
      </c>
      <c r="E60" s="50">
        <f t="shared" si="2"/>
        <v>0.41375179518450972</v>
      </c>
      <c r="F60" s="49">
        <f t="shared" si="4"/>
        <v>-1.8359655642141107E-2</v>
      </c>
      <c r="G60" s="49">
        <f t="shared" si="3"/>
        <v>1.2385780772902491E-2</v>
      </c>
      <c r="H60" s="22"/>
    </row>
    <row r="61" spans="1:8" ht="14.25" customHeight="1" x14ac:dyDescent="0.35">
      <c r="A61" s="47">
        <v>119.550003</v>
      </c>
      <c r="B61" s="48">
        <f t="shared" si="0"/>
        <v>0.58331300357860449</v>
      </c>
      <c r="C61" s="49">
        <f t="shared" si="1"/>
        <v>-2.3151054543697341E-2</v>
      </c>
      <c r="D61" s="47">
        <v>85.400002000000001</v>
      </c>
      <c r="E61" s="50">
        <f t="shared" si="2"/>
        <v>0.41668699642139556</v>
      </c>
      <c r="F61" s="49">
        <f t="shared" si="4"/>
        <v>-1.1062657217407814E-2</v>
      </c>
      <c r="G61" s="49">
        <f t="shared" si="3"/>
        <v>-1.8113976570257331E-2</v>
      </c>
      <c r="H61" s="22"/>
    </row>
    <row r="62" spans="1:8" ht="14.25" customHeight="1" x14ac:dyDescent="0.35">
      <c r="A62" s="47">
        <v>117</v>
      </c>
      <c r="B62" s="48">
        <f t="shared" si="0"/>
        <v>0.57663873261075671</v>
      </c>
      <c r="C62" s="49">
        <f t="shared" si="1"/>
        <v>-2.1560784200680229E-2</v>
      </c>
      <c r="D62" s="47">
        <v>85.900002000000001</v>
      </c>
      <c r="E62" s="50">
        <f t="shared" si="2"/>
        <v>0.42336126738924329</v>
      </c>
      <c r="F62" s="49">
        <f t="shared" si="4"/>
        <v>5.8377280593687473E-3</v>
      </c>
      <c r="G62" s="49">
        <f t="shared" si="3"/>
        <v>-9.9613153256861743E-3</v>
      </c>
      <c r="H62" s="22"/>
    </row>
    <row r="63" spans="1:8" ht="14.25" customHeight="1" x14ac:dyDescent="0.35">
      <c r="A63" s="47">
        <v>117.400002</v>
      </c>
      <c r="B63" s="48">
        <f t="shared" si="0"/>
        <v>0.58234128265050245</v>
      </c>
      <c r="C63" s="49">
        <f t="shared" si="1"/>
        <v>3.4129896320149221E-3</v>
      </c>
      <c r="D63" s="47">
        <v>84.199996999999996</v>
      </c>
      <c r="E63" s="50">
        <f t="shared" si="2"/>
        <v>0.41765871734949761</v>
      </c>
      <c r="F63" s="49">
        <f t="shared" si="4"/>
        <v>-1.9988966654269798E-2</v>
      </c>
      <c r="G63" s="49">
        <f t="shared" si="3"/>
        <v>-6.3610414139837661E-3</v>
      </c>
      <c r="H63" s="22"/>
    </row>
    <row r="64" spans="1:8" ht="14.25" customHeight="1" x14ac:dyDescent="0.35">
      <c r="A64" s="47">
        <v>116.849998</v>
      </c>
      <c r="B64" s="48">
        <f t="shared" si="0"/>
        <v>0.58395801683116455</v>
      </c>
      <c r="C64" s="49">
        <f t="shared" si="1"/>
        <v>-4.695880560864835E-3</v>
      </c>
      <c r="D64" s="47">
        <v>83.25</v>
      </c>
      <c r="E64" s="50">
        <f t="shared" si="2"/>
        <v>0.41604198316883539</v>
      </c>
      <c r="F64" s="49">
        <f t="shared" si="4"/>
        <v>-1.1346756758273464E-2</v>
      </c>
      <c r="G64" s="49">
        <f t="shared" si="3"/>
        <v>-7.4629242838451237E-3</v>
      </c>
      <c r="H64" s="22"/>
    </row>
    <row r="65" spans="1:8" ht="14.25" customHeight="1" x14ac:dyDescent="0.35">
      <c r="A65" s="47">
        <v>116.300003</v>
      </c>
      <c r="B65" s="48">
        <f t="shared" si="0"/>
        <v>0.59065516713735311</v>
      </c>
      <c r="C65" s="49">
        <f t="shared" si="1"/>
        <v>-4.7179585489308734E-3</v>
      </c>
      <c r="D65" s="47">
        <v>80.599997999999999</v>
      </c>
      <c r="E65" s="50">
        <f t="shared" si="2"/>
        <v>0.40934483286264683</v>
      </c>
      <c r="F65" s="49">
        <f t="shared" si="4"/>
        <v>-3.2349504161866743E-2</v>
      </c>
      <c r="G65" s="49">
        <f t="shared" si="3"/>
        <v>-1.6028788969594709E-2</v>
      </c>
      <c r="H65" s="22"/>
    </row>
    <row r="66" spans="1:8" ht="14.25" customHeight="1" x14ac:dyDescent="0.35">
      <c r="A66" s="47">
        <v>114.849998</v>
      </c>
      <c r="B66" s="48">
        <f t="shared" si="0"/>
        <v>0.58403253199068128</v>
      </c>
      <c r="C66" s="49">
        <f t="shared" si="1"/>
        <v>-1.2546173598886493E-2</v>
      </c>
      <c r="D66" s="47">
        <v>81.800003000000004</v>
      </c>
      <c r="E66" s="50">
        <f t="shared" si="2"/>
        <v>0.41596746800931877</v>
      </c>
      <c r="F66" s="49">
        <f t="shared" si="4"/>
        <v>1.4778655584830783E-2</v>
      </c>
      <c r="G66" s="49">
        <f t="shared" si="3"/>
        <v>-1.1799335895484779E-3</v>
      </c>
      <c r="H66" s="22"/>
    </row>
    <row r="67" spans="1:8" ht="14.25" customHeight="1" x14ac:dyDescent="0.35">
      <c r="A67" s="47">
        <v>112.199997</v>
      </c>
      <c r="B67" s="48">
        <f t="shared" ref="B67:B130" si="5">A67/(A67+D67)</f>
        <v>0.58682007719905982</v>
      </c>
      <c r="C67" s="49">
        <f t="shared" ref="C67:C130" si="6">LN(A67/A66)</f>
        <v>-2.3343945370461177E-2</v>
      </c>
      <c r="D67" s="47">
        <v>79</v>
      </c>
      <c r="E67" s="50">
        <f t="shared" ref="E67:E130" si="7">D67/(A67+D67)</f>
        <v>0.41317992280094024</v>
      </c>
      <c r="F67" s="49">
        <f t="shared" si="4"/>
        <v>-3.4829427816495846E-2</v>
      </c>
      <c r="G67" s="49">
        <f t="shared" ref="G67:G130" si="8">(B67*C67)+(E67*F67)</f>
        <v>-2.8089516120845336E-2</v>
      </c>
      <c r="H67" s="22"/>
    </row>
    <row r="68" spans="1:8" ht="14.25" customHeight="1" x14ac:dyDescent="0.35">
      <c r="A68" s="47">
        <v>113.25</v>
      </c>
      <c r="B68" s="48">
        <f t="shared" si="5"/>
        <v>0.60383896661414604</v>
      </c>
      <c r="C68" s="49">
        <f t="shared" si="6"/>
        <v>9.3147980125157463E-3</v>
      </c>
      <c r="D68" s="47">
        <v>74.300003000000004</v>
      </c>
      <c r="E68" s="50">
        <f t="shared" si="7"/>
        <v>0.3961610333858539</v>
      </c>
      <c r="F68" s="49">
        <f t="shared" ref="F68:F131" si="9">LN(D68/D67)</f>
        <v>-6.1336860366458128E-2</v>
      </c>
      <c r="G68" s="49">
        <f t="shared" si="8"/>
        <v>-1.8674635981322869E-2</v>
      </c>
      <c r="H68" s="22"/>
    </row>
    <row r="69" spans="1:8" ht="14.25" customHeight="1" x14ac:dyDescent="0.35">
      <c r="A69" s="47">
        <v>111.25</v>
      </c>
      <c r="B69" s="48">
        <f t="shared" si="5"/>
        <v>0.59096945551128821</v>
      </c>
      <c r="C69" s="49">
        <f t="shared" si="6"/>
        <v>-1.7817843316793786E-2</v>
      </c>
      <c r="D69" s="47">
        <v>77</v>
      </c>
      <c r="E69" s="50">
        <f t="shared" si="7"/>
        <v>0.40903054448871184</v>
      </c>
      <c r="F69" s="49">
        <f t="shared" si="9"/>
        <v>3.5694429753120434E-2</v>
      </c>
      <c r="G69" s="49">
        <f t="shared" si="8"/>
        <v>4.0703108738218575E-3</v>
      </c>
      <c r="H69" s="22"/>
    </row>
    <row r="70" spans="1:8" ht="14.25" customHeight="1" x14ac:dyDescent="0.35">
      <c r="A70" s="47">
        <v>110.300003</v>
      </c>
      <c r="B70" s="48">
        <f t="shared" si="5"/>
        <v>0.5860786401148077</v>
      </c>
      <c r="C70" s="49">
        <f t="shared" si="6"/>
        <v>-8.575967588343749E-3</v>
      </c>
      <c r="D70" s="47">
        <v>77.900002000000001</v>
      </c>
      <c r="E70" s="50">
        <f t="shared" si="7"/>
        <v>0.41392135988519235</v>
      </c>
      <c r="F70" s="49">
        <f t="shared" si="9"/>
        <v>1.1620556696959257E-2</v>
      </c>
      <c r="G70" s="49">
        <f t="shared" si="8"/>
        <v>-2.1619479121681717E-4</v>
      </c>
      <c r="H70" s="22"/>
    </row>
    <row r="71" spans="1:8" ht="14.25" customHeight="1" x14ac:dyDescent="0.35">
      <c r="A71" s="47">
        <v>106</v>
      </c>
      <c r="B71" s="48">
        <f t="shared" si="5"/>
        <v>0.58905252440765532</v>
      </c>
      <c r="C71" s="49">
        <f t="shared" si="6"/>
        <v>-3.9764859345938708E-2</v>
      </c>
      <c r="D71" s="47">
        <v>73.949996999999996</v>
      </c>
      <c r="E71" s="50">
        <f t="shared" si="7"/>
        <v>0.41094747559234468</v>
      </c>
      <c r="F71" s="49">
        <f t="shared" si="9"/>
        <v>-5.2036829961786595E-2</v>
      </c>
      <c r="G71" s="49">
        <f t="shared" si="8"/>
        <v>-4.4807994691064834E-2</v>
      </c>
      <c r="H71" s="22"/>
    </row>
    <row r="72" spans="1:8" ht="14.25" customHeight="1" x14ac:dyDescent="0.35">
      <c r="A72" s="47">
        <v>107.699997</v>
      </c>
      <c r="B72" s="48">
        <f t="shared" si="5"/>
        <v>0.5975034507628294</v>
      </c>
      <c r="C72" s="49">
        <f t="shared" si="6"/>
        <v>1.5910462195122155E-2</v>
      </c>
      <c r="D72" s="47">
        <v>72.550003000000004</v>
      </c>
      <c r="E72" s="50">
        <f t="shared" si="7"/>
        <v>0.4024965492371706</v>
      </c>
      <c r="F72" s="49">
        <f t="shared" si="9"/>
        <v>-1.9113127907867997E-2</v>
      </c>
      <c r="G72" s="49">
        <f t="shared" si="8"/>
        <v>1.8135880367714987E-3</v>
      </c>
      <c r="H72" s="22"/>
    </row>
    <row r="73" spans="1:8" ht="14.25" customHeight="1" x14ac:dyDescent="0.35">
      <c r="A73" s="47">
        <v>104</v>
      </c>
      <c r="B73" s="48">
        <f t="shared" si="5"/>
        <v>0.59513590844062947</v>
      </c>
      <c r="C73" s="49">
        <f t="shared" si="6"/>
        <v>-3.4958657165816635E-2</v>
      </c>
      <c r="D73" s="47">
        <v>70.75</v>
      </c>
      <c r="E73" s="50">
        <f t="shared" si="7"/>
        <v>0.40486409155937053</v>
      </c>
      <c r="F73" s="49">
        <f t="shared" si="9"/>
        <v>-2.5123484157641623E-2</v>
      </c>
      <c r="G73" s="49">
        <f t="shared" si="8"/>
        <v>-3.0976748780532616E-2</v>
      </c>
      <c r="H73" s="22"/>
    </row>
    <row r="74" spans="1:8" ht="14.25" customHeight="1" x14ac:dyDescent="0.35">
      <c r="A74" s="47">
        <v>106.300003</v>
      </c>
      <c r="B74" s="48">
        <f t="shared" si="5"/>
        <v>0.60260772334122603</v>
      </c>
      <c r="C74" s="49">
        <f t="shared" si="6"/>
        <v>2.1874414428542339E-2</v>
      </c>
      <c r="D74" s="47">
        <v>70.099997999999999</v>
      </c>
      <c r="E74" s="50">
        <f t="shared" si="7"/>
        <v>0.39739227665877391</v>
      </c>
      <c r="F74" s="49">
        <f t="shared" si="9"/>
        <v>-9.2297710134734492E-3</v>
      </c>
      <c r="G74" s="49">
        <f t="shared" si="8"/>
        <v>9.5138513621229916E-3</v>
      </c>
      <c r="H74" s="22"/>
    </row>
    <row r="75" spans="1:8" ht="14.25" customHeight="1" x14ac:dyDescent="0.35">
      <c r="A75" s="47">
        <v>104.199997</v>
      </c>
      <c r="B75" s="48">
        <f t="shared" si="5"/>
        <v>0.59407069877094754</v>
      </c>
      <c r="C75" s="49">
        <f t="shared" si="6"/>
        <v>-1.9953213041435908E-2</v>
      </c>
      <c r="D75" s="47">
        <v>71.199996999999996</v>
      </c>
      <c r="E75" s="50">
        <f t="shared" si="7"/>
        <v>0.40592930122905246</v>
      </c>
      <c r="F75" s="49">
        <f t="shared" si="9"/>
        <v>1.5570010773224136E-2</v>
      </c>
      <c r="G75" s="49">
        <f t="shared" si="8"/>
        <v>-5.53329562094772E-3</v>
      </c>
      <c r="H75" s="22"/>
    </row>
    <row r="76" spans="1:8" ht="14.25" customHeight="1" x14ac:dyDescent="0.35">
      <c r="A76" s="47">
        <v>105.25</v>
      </c>
      <c r="B76" s="48">
        <f t="shared" si="5"/>
        <v>0.59179084162823548</v>
      </c>
      <c r="C76" s="49">
        <f t="shared" si="6"/>
        <v>1.0026372034011667E-2</v>
      </c>
      <c r="D76" s="47">
        <v>72.599997999999999</v>
      </c>
      <c r="E76" s="50">
        <f t="shared" si="7"/>
        <v>0.40820915837176452</v>
      </c>
      <c r="F76" s="49">
        <f t="shared" si="9"/>
        <v>1.9472117999443071E-2</v>
      </c>
      <c r="G76" s="49">
        <f t="shared" si="8"/>
        <v>1.388221204475391E-2</v>
      </c>
      <c r="H76" s="22"/>
    </row>
    <row r="77" spans="1:8" ht="14.25" customHeight="1" x14ac:dyDescent="0.35">
      <c r="A77" s="47">
        <v>104.5</v>
      </c>
      <c r="B77" s="48">
        <f t="shared" si="5"/>
        <v>0.59476381209044649</v>
      </c>
      <c r="C77" s="49">
        <f t="shared" si="6"/>
        <v>-7.1514011576251282E-3</v>
      </c>
      <c r="D77" s="47">
        <v>71.199996999999996</v>
      </c>
      <c r="E77" s="50">
        <f t="shared" si="7"/>
        <v>0.40523618790955357</v>
      </c>
      <c r="F77" s="49">
        <f t="shared" si="9"/>
        <v>-1.9472117999442935E-2</v>
      </c>
      <c r="G77" s="49">
        <f t="shared" si="8"/>
        <v>-1.2144201482916412E-2</v>
      </c>
      <c r="H77" s="22"/>
    </row>
    <row r="78" spans="1:8" ht="14.25" customHeight="1" x14ac:dyDescent="0.35">
      <c r="A78" s="47">
        <v>104.400002</v>
      </c>
      <c r="B78" s="48">
        <f t="shared" si="5"/>
        <v>0.59931113090381372</v>
      </c>
      <c r="C78" s="49">
        <f t="shared" si="6"/>
        <v>-9.5737679923934996E-4</v>
      </c>
      <c r="D78" s="47">
        <v>69.800003000000004</v>
      </c>
      <c r="E78" s="50">
        <f t="shared" si="7"/>
        <v>0.40068886909618634</v>
      </c>
      <c r="F78" s="49">
        <f t="shared" si="9"/>
        <v>-1.9858723534829089E-2</v>
      </c>
      <c r="G78" s="49">
        <f t="shared" si="8"/>
        <v>-8.5309360471176963E-3</v>
      </c>
      <c r="H78" s="22"/>
    </row>
    <row r="79" spans="1:8" ht="14.25" customHeight="1" x14ac:dyDescent="0.35">
      <c r="A79" s="47">
        <v>105.349998</v>
      </c>
      <c r="B79" s="48">
        <f t="shared" si="5"/>
        <v>0.59268634599156123</v>
      </c>
      <c r="C79" s="49">
        <f t="shared" si="6"/>
        <v>9.0584266602336243E-3</v>
      </c>
      <c r="D79" s="47">
        <v>72.400002000000001</v>
      </c>
      <c r="E79" s="50">
        <f t="shared" si="7"/>
        <v>0.40731365400843883</v>
      </c>
      <c r="F79" s="49">
        <f t="shared" si="9"/>
        <v>3.6572274267711022E-2</v>
      </c>
      <c r="G79" s="49">
        <f t="shared" si="8"/>
        <v>2.0265192465066587E-2</v>
      </c>
      <c r="H79" s="22"/>
    </row>
    <row r="80" spans="1:8" ht="14.25" customHeight="1" x14ac:dyDescent="0.35">
      <c r="A80" s="47">
        <v>105.699997</v>
      </c>
      <c r="B80" s="48">
        <f t="shared" si="5"/>
        <v>0.59415402228737568</v>
      </c>
      <c r="C80" s="49">
        <f t="shared" si="6"/>
        <v>3.3167432281177868E-3</v>
      </c>
      <c r="D80" s="47">
        <v>72.199996999999996</v>
      </c>
      <c r="E80" s="50">
        <f t="shared" si="7"/>
        <v>0.40584597771262432</v>
      </c>
      <c r="F80" s="49">
        <f t="shared" si="9"/>
        <v>-2.7663226684466339E-3</v>
      </c>
      <c r="G80" s="49">
        <f t="shared" si="8"/>
        <v>8.4795540183627807E-4</v>
      </c>
      <c r="H80" s="22"/>
    </row>
    <row r="81" spans="1:8" ht="14.25" customHeight="1" x14ac:dyDescent="0.35">
      <c r="A81" s="47">
        <v>104.900002</v>
      </c>
      <c r="B81" s="48">
        <f t="shared" si="5"/>
        <v>0.59483982191573481</v>
      </c>
      <c r="C81" s="49">
        <f t="shared" si="6"/>
        <v>-7.5973300259494902E-3</v>
      </c>
      <c r="D81" s="47">
        <v>71.449996999999996</v>
      </c>
      <c r="E81" s="50">
        <f t="shared" si="7"/>
        <v>0.40516017808426524</v>
      </c>
      <c r="F81" s="49">
        <f t="shared" si="9"/>
        <v>-1.0442141959061431E-2</v>
      </c>
      <c r="G81" s="49">
        <f t="shared" si="8"/>
        <v>-8.7499345353853671E-3</v>
      </c>
      <c r="H81" s="22"/>
    </row>
    <row r="82" spans="1:8" ht="14.25" customHeight="1" x14ac:dyDescent="0.35">
      <c r="A82" s="47">
        <v>102.25</v>
      </c>
      <c r="B82" s="48">
        <f t="shared" si="5"/>
        <v>0.59708029197080292</v>
      </c>
      <c r="C82" s="49">
        <f t="shared" si="6"/>
        <v>-2.5586739545117126E-2</v>
      </c>
      <c r="D82" s="47">
        <v>69</v>
      </c>
      <c r="E82" s="50">
        <f t="shared" si="7"/>
        <v>0.40291970802919708</v>
      </c>
      <c r="F82" s="49">
        <f t="shared" si="9"/>
        <v>-3.4891357791212288E-2</v>
      </c>
      <c r="G82" s="49">
        <f t="shared" si="8"/>
        <v>-2.9335753612156928E-2</v>
      </c>
      <c r="H82" s="22"/>
    </row>
    <row r="83" spans="1:8" ht="14.25" customHeight="1" x14ac:dyDescent="0.35">
      <c r="A83" s="47">
        <v>102.5</v>
      </c>
      <c r="B83" s="48">
        <f t="shared" si="5"/>
        <v>0.59265684751645298</v>
      </c>
      <c r="C83" s="49">
        <f t="shared" si="6"/>
        <v>2.4420036555518089E-3</v>
      </c>
      <c r="D83" s="47">
        <v>70.449996999999996</v>
      </c>
      <c r="E83" s="50">
        <f t="shared" si="7"/>
        <v>0.40734315248354702</v>
      </c>
      <c r="F83" s="49">
        <f t="shared" si="9"/>
        <v>2.0796691164036474E-2</v>
      </c>
      <c r="G83" s="49">
        <f t="shared" si="8"/>
        <v>9.9186599281083348E-3</v>
      </c>
      <c r="H83" s="22"/>
    </row>
    <row r="84" spans="1:8" ht="14.25" customHeight="1" x14ac:dyDescent="0.35">
      <c r="A84" s="47">
        <v>106.75</v>
      </c>
      <c r="B84" s="48">
        <f t="shared" si="5"/>
        <v>0.61</v>
      </c>
      <c r="C84" s="49">
        <f t="shared" si="6"/>
        <v>4.0626853530271102E-2</v>
      </c>
      <c r="D84" s="47">
        <v>68.25</v>
      </c>
      <c r="E84" s="50">
        <f t="shared" si="7"/>
        <v>0.39</v>
      </c>
      <c r="F84" s="49">
        <f t="shared" si="9"/>
        <v>-3.1725761696226693E-2</v>
      </c>
      <c r="G84" s="49">
        <f t="shared" si="8"/>
        <v>1.2409333591936961E-2</v>
      </c>
      <c r="H84" s="22"/>
    </row>
    <row r="85" spans="1:8" ht="14.25" customHeight="1" x14ac:dyDescent="0.35">
      <c r="A85" s="47">
        <v>107.849998</v>
      </c>
      <c r="B85" s="48">
        <f t="shared" si="5"/>
        <v>0.61261006000028573</v>
      </c>
      <c r="C85" s="49">
        <f t="shared" si="6"/>
        <v>1.0251702182156751E-2</v>
      </c>
      <c r="D85" s="47">
        <v>68.199996999999996</v>
      </c>
      <c r="E85" s="50">
        <f t="shared" si="7"/>
        <v>0.38738993999971427</v>
      </c>
      <c r="F85" s="49">
        <f t="shared" si="9"/>
        <v>-7.3291320392352875E-4</v>
      </c>
      <c r="G85" s="49">
        <f t="shared" si="8"/>
        <v>5.9963726868231728E-3</v>
      </c>
      <c r="H85" s="22"/>
    </row>
    <row r="86" spans="1:8" ht="14.25" customHeight="1" x14ac:dyDescent="0.35">
      <c r="A86" s="47">
        <v>105.949997</v>
      </c>
      <c r="B86" s="48">
        <f t="shared" si="5"/>
        <v>0.62710860539405633</v>
      </c>
      <c r="C86" s="49">
        <f t="shared" si="6"/>
        <v>-1.7774097891826129E-2</v>
      </c>
      <c r="D86" s="47">
        <v>63</v>
      </c>
      <c r="E86" s="50">
        <f t="shared" si="7"/>
        <v>0.37289139460594367</v>
      </c>
      <c r="F86" s="49">
        <f t="shared" si="9"/>
        <v>-7.9309794469612921E-2</v>
      </c>
      <c r="G86" s="49">
        <f t="shared" si="8"/>
        <v>-4.0720229606765246E-2</v>
      </c>
      <c r="H86" s="22"/>
    </row>
    <row r="87" spans="1:8" ht="14.25" customHeight="1" x14ac:dyDescent="0.35">
      <c r="A87" s="47">
        <v>105</v>
      </c>
      <c r="B87" s="48">
        <f t="shared" si="5"/>
        <v>0.62351543202475734</v>
      </c>
      <c r="C87" s="49">
        <f t="shared" si="6"/>
        <v>-9.0069062415411901E-3</v>
      </c>
      <c r="D87" s="47">
        <v>63.400002000000001</v>
      </c>
      <c r="E87" s="50">
        <f t="shared" si="7"/>
        <v>0.37648456797524266</v>
      </c>
      <c r="F87" s="49">
        <f t="shared" si="9"/>
        <v>6.3291665973884137E-3</v>
      </c>
      <c r="G87" s="49">
        <f t="shared" si="8"/>
        <v>-3.2331114843399248E-3</v>
      </c>
      <c r="H87" s="22"/>
    </row>
    <row r="88" spans="1:8" ht="14.25" customHeight="1" x14ac:dyDescent="0.35">
      <c r="A88" s="47">
        <v>104.449997</v>
      </c>
      <c r="B88" s="48">
        <f t="shared" si="5"/>
        <v>0.63169033947197062</v>
      </c>
      <c r="C88" s="49">
        <f t="shared" si="6"/>
        <v>-5.2518908768254971E-3</v>
      </c>
      <c r="D88" s="47">
        <v>60.900002000000001</v>
      </c>
      <c r="E88" s="50">
        <f t="shared" si="7"/>
        <v>0.36830966052802938</v>
      </c>
      <c r="F88" s="49">
        <f t="shared" si="9"/>
        <v>-4.0230685432347764E-2</v>
      </c>
      <c r="G88" s="49">
        <f t="shared" si="8"/>
        <v>-1.8134918825249587E-2</v>
      </c>
      <c r="H88" s="22"/>
    </row>
    <row r="89" spans="1:8" ht="14.25" customHeight="1" x14ac:dyDescent="0.35">
      <c r="A89" s="47">
        <v>103.650002</v>
      </c>
      <c r="B89" s="48">
        <f t="shared" si="5"/>
        <v>0.62837224232572153</v>
      </c>
      <c r="C89" s="49">
        <f t="shared" si="6"/>
        <v>-7.688601103202717E-3</v>
      </c>
      <c r="D89" s="47">
        <v>61.299999</v>
      </c>
      <c r="E89" s="50">
        <f t="shared" si="7"/>
        <v>0.37162775767427852</v>
      </c>
      <c r="F89" s="49">
        <f t="shared" si="9"/>
        <v>6.5466190723786353E-3</v>
      </c>
      <c r="G89" s="49">
        <f t="shared" si="8"/>
        <v>-2.39839814935177E-3</v>
      </c>
      <c r="H89" s="22"/>
    </row>
    <row r="90" spans="1:8" ht="14.25" customHeight="1" x14ac:dyDescent="0.35">
      <c r="A90" s="47">
        <v>105.699997</v>
      </c>
      <c r="B90" s="48">
        <f t="shared" si="5"/>
        <v>0.62415115219457429</v>
      </c>
      <c r="C90" s="49">
        <f t="shared" si="6"/>
        <v>1.9585006316482668E-2</v>
      </c>
      <c r="D90" s="47">
        <v>63.650002000000001</v>
      </c>
      <c r="E90" s="50">
        <f t="shared" si="7"/>
        <v>0.37584884780542577</v>
      </c>
      <c r="F90" s="49">
        <f t="shared" si="9"/>
        <v>3.7619529796301406E-2</v>
      </c>
      <c r="G90" s="49">
        <f t="shared" si="8"/>
        <v>2.6363261187092438E-2</v>
      </c>
      <c r="H90" s="22"/>
    </row>
    <row r="91" spans="1:8" ht="14.25" customHeight="1" x14ac:dyDescent="0.35">
      <c r="A91" s="47">
        <v>104</v>
      </c>
      <c r="B91" s="48">
        <f t="shared" si="5"/>
        <v>0.61538461538461542</v>
      </c>
      <c r="C91" s="49">
        <f t="shared" si="6"/>
        <v>-1.6213965352605015E-2</v>
      </c>
      <c r="D91" s="47">
        <v>65</v>
      </c>
      <c r="E91" s="50">
        <f t="shared" si="7"/>
        <v>0.38461538461538464</v>
      </c>
      <c r="F91" s="49">
        <f t="shared" si="9"/>
        <v>2.0987913470383888E-2</v>
      </c>
      <c r="G91" s="49">
        <f t="shared" si="8"/>
        <v>-1.9055504206862053E-3</v>
      </c>
      <c r="H91" s="22"/>
    </row>
    <row r="92" spans="1:8" ht="14.25" customHeight="1" x14ac:dyDescent="0.35">
      <c r="A92" s="47">
        <v>104.400002</v>
      </c>
      <c r="B92" s="48">
        <f t="shared" si="5"/>
        <v>0.61285590028092696</v>
      </c>
      <c r="C92" s="49">
        <f t="shared" si="6"/>
        <v>3.8387954642535747E-3</v>
      </c>
      <c r="D92" s="47">
        <v>65.949996999999996</v>
      </c>
      <c r="E92" s="50">
        <f t="shared" si="7"/>
        <v>0.38714409971907304</v>
      </c>
      <c r="F92" s="49">
        <f t="shared" si="9"/>
        <v>1.4509563778678573E-2</v>
      </c>
      <c r="G92" s="49">
        <f t="shared" si="8"/>
        <v>7.9699204566524504E-3</v>
      </c>
      <c r="H92" s="22"/>
    </row>
    <row r="93" spans="1:8" ht="14.25" customHeight="1" x14ac:dyDescent="0.35">
      <c r="A93" s="47">
        <v>105.900002</v>
      </c>
      <c r="B93" s="48">
        <f t="shared" si="5"/>
        <v>0.61569768604651165</v>
      </c>
      <c r="C93" s="49">
        <f t="shared" si="6"/>
        <v>1.42655768874755E-2</v>
      </c>
      <c r="D93" s="47">
        <v>66.099997999999999</v>
      </c>
      <c r="E93" s="50">
        <f t="shared" si="7"/>
        <v>0.38430231395348835</v>
      </c>
      <c r="F93" s="49">
        <f t="shared" si="9"/>
        <v>2.2718829261383108E-3</v>
      </c>
      <c r="G93" s="49">
        <f t="shared" si="8"/>
        <v>9.6563725452836376E-3</v>
      </c>
      <c r="H93" s="22"/>
    </row>
    <row r="94" spans="1:8" ht="14.25" customHeight="1" x14ac:dyDescent="0.35">
      <c r="A94" s="47">
        <v>112.699997</v>
      </c>
      <c r="B94" s="48">
        <f t="shared" si="5"/>
        <v>0.63780418173974274</v>
      </c>
      <c r="C94" s="49">
        <f t="shared" si="6"/>
        <v>6.2234122933284987E-2</v>
      </c>
      <c r="D94" s="47">
        <v>64</v>
      </c>
      <c r="E94" s="50">
        <f t="shared" si="7"/>
        <v>0.36219581826025726</v>
      </c>
      <c r="F94" s="49">
        <f t="shared" si="9"/>
        <v>-3.2285633240782173E-2</v>
      </c>
      <c r="G94" s="49">
        <f t="shared" si="8"/>
        <v>2.7999462504058728E-2</v>
      </c>
      <c r="H94" s="22"/>
    </row>
    <row r="95" spans="1:8" ht="14.25" customHeight="1" x14ac:dyDescent="0.35">
      <c r="A95" s="47">
        <v>110.699997</v>
      </c>
      <c r="B95" s="48">
        <f t="shared" si="5"/>
        <v>0.63804034324012315</v>
      </c>
      <c r="C95" s="49">
        <f t="shared" si="6"/>
        <v>-1.7905581812067074E-2</v>
      </c>
      <c r="D95" s="47">
        <v>62.799999</v>
      </c>
      <c r="E95" s="50">
        <f t="shared" si="7"/>
        <v>0.36195965675987679</v>
      </c>
      <c r="F95" s="49">
        <f t="shared" si="9"/>
        <v>-1.8928025809085876E-2</v>
      </c>
      <c r="G95" s="49">
        <f t="shared" si="8"/>
        <v>-1.8275665290284196E-2</v>
      </c>
      <c r="H95" s="22"/>
    </row>
    <row r="96" spans="1:8" ht="14.25" customHeight="1" x14ac:dyDescent="0.35">
      <c r="A96" s="47">
        <v>110.300003</v>
      </c>
      <c r="B96" s="48">
        <f t="shared" si="5"/>
        <v>0.6353686735556604</v>
      </c>
      <c r="C96" s="49">
        <f t="shared" si="6"/>
        <v>-3.6198591563139605E-3</v>
      </c>
      <c r="D96" s="47">
        <v>63.299999</v>
      </c>
      <c r="E96" s="50">
        <f t="shared" si="7"/>
        <v>0.36463132644433954</v>
      </c>
      <c r="F96" s="49">
        <f t="shared" si="9"/>
        <v>7.9302558017560632E-3</v>
      </c>
      <c r="G96" s="49">
        <f t="shared" si="8"/>
        <v>5.9167458143171998E-4</v>
      </c>
      <c r="H96" s="22"/>
    </row>
    <row r="97" spans="1:8" ht="14.25" customHeight="1" x14ac:dyDescent="0.35">
      <c r="A97" s="47">
        <v>114</v>
      </c>
      <c r="B97" s="48">
        <f t="shared" si="5"/>
        <v>0.64189189912040423</v>
      </c>
      <c r="C97" s="49">
        <f t="shared" si="6"/>
        <v>3.2994494936489628E-2</v>
      </c>
      <c r="D97" s="47">
        <v>63.599997999999999</v>
      </c>
      <c r="E97" s="50">
        <f t="shared" si="7"/>
        <v>0.35810810087959571</v>
      </c>
      <c r="F97" s="49">
        <f t="shared" si="9"/>
        <v>4.7281255471930657E-3</v>
      </c>
      <c r="G97" s="49">
        <f t="shared" si="8"/>
        <v>2.2872079075727497E-2</v>
      </c>
      <c r="H97" s="22"/>
    </row>
    <row r="98" spans="1:8" ht="14.25" customHeight="1" x14ac:dyDescent="0.35">
      <c r="A98" s="47">
        <v>112.849998</v>
      </c>
      <c r="B98" s="48">
        <f t="shared" si="5"/>
        <v>0.63992060833479569</v>
      </c>
      <c r="C98" s="49">
        <f t="shared" si="6"/>
        <v>-1.0138962853591617E-2</v>
      </c>
      <c r="D98" s="47">
        <v>63.5</v>
      </c>
      <c r="E98" s="50">
        <f t="shared" si="7"/>
        <v>0.36007939166520431</v>
      </c>
      <c r="F98" s="49">
        <f t="shared" si="9"/>
        <v>-1.5735330008890985E-3</v>
      </c>
      <c r="G98" s="49">
        <f t="shared" si="8"/>
        <v>-7.0547280828795137E-3</v>
      </c>
      <c r="H98" s="22"/>
    </row>
    <row r="99" spans="1:8" ht="14.25" customHeight="1" x14ac:dyDescent="0.35">
      <c r="A99" s="47">
        <v>112.349998</v>
      </c>
      <c r="B99" s="48">
        <f t="shared" si="5"/>
        <v>0.63926030156472258</v>
      </c>
      <c r="C99" s="49">
        <f t="shared" si="6"/>
        <v>-4.4405047110789905E-3</v>
      </c>
      <c r="D99" s="47">
        <v>63.400002000000001</v>
      </c>
      <c r="E99" s="50">
        <f t="shared" si="7"/>
        <v>0.36073969843527737</v>
      </c>
      <c r="F99" s="49">
        <f t="shared" si="9"/>
        <v>-1.5760129097248394E-3</v>
      </c>
      <c r="G99" s="49">
        <f t="shared" si="8"/>
        <v>-3.4071688024881691E-3</v>
      </c>
      <c r="H99" s="22"/>
    </row>
    <row r="100" spans="1:8" ht="14.25" customHeight="1" x14ac:dyDescent="0.35">
      <c r="A100" s="47">
        <v>114.949997</v>
      </c>
      <c r="B100" s="48">
        <f t="shared" si="5"/>
        <v>0.64289709292217823</v>
      </c>
      <c r="C100" s="49">
        <f t="shared" si="6"/>
        <v>2.2878244281061749E-2</v>
      </c>
      <c r="D100" s="47">
        <v>63.849997999999999</v>
      </c>
      <c r="E100" s="50">
        <f t="shared" si="7"/>
        <v>0.35710290707782177</v>
      </c>
      <c r="F100" s="49">
        <f t="shared" si="9"/>
        <v>7.072658166212378E-3</v>
      </c>
      <c r="G100" s="49">
        <f t="shared" si="8"/>
        <v>1.7234023531380184E-2</v>
      </c>
      <c r="H100" s="22"/>
    </row>
    <row r="101" spans="1:8" ht="14.25" customHeight="1" x14ac:dyDescent="0.35">
      <c r="A101" s="47">
        <v>118.699997</v>
      </c>
      <c r="B101" s="48">
        <f t="shared" si="5"/>
        <v>0.62837480555981384</v>
      </c>
      <c r="C101" s="49">
        <f t="shared" si="6"/>
        <v>3.2102051230935874E-2</v>
      </c>
      <c r="D101" s="47">
        <v>70.199996999999996</v>
      </c>
      <c r="E101" s="50">
        <f t="shared" si="7"/>
        <v>0.37162519444018616</v>
      </c>
      <c r="F101" s="49">
        <f t="shared" si="9"/>
        <v>9.4811717141588273E-2</v>
      </c>
      <c r="G101" s="49">
        <f t="shared" si="8"/>
        <v>5.5406543018261187E-2</v>
      </c>
      <c r="H101" s="22"/>
    </row>
    <row r="102" spans="1:8" ht="14.25" customHeight="1" x14ac:dyDescent="0.35">
      <c r="A102" s="47">
        <v>121.150002</v>
      </c>
      <c r="B102" s="48">
        <f t="shared" si="5"/>
        <v>0.62271909282510218</v>
      </c>
      <c r="C102" s="49">
        <f t="shared" si="6"/>
        <v>2.0430187429172582E-2</v>
      </c>
      <c r="D102" s="47">
        <v>73.400002000000001</v>
      </c>
      <c r="E102" s="50">
        <f t="shared" si="7"/>
        <v>0.37728090717489782</v>
      </c>
      <c r="F102" s="49">
        <f t="shared" si="9"/>
        <v>4.4575694571704245E-2</v>
      </c>
      <c r="G102" s="49">
        <f t="shared" si="8"/>
        <v>2.9539826268104901E-2</v>
      </c>
      <c r="H102" s="22"/>
    </row>
    <row r="103" spans="1:8" ht="14.25" customHeight="1" x14ac:dyDescent="0.35">
      <c r="A103" s="47">
        <v>116</v>
      </c>
      <c r="B103" s="48">
        <f t="shared" si="5"/>
        <v>0.61294583883751652</v>
      </c>
      <c r="C103" s="49">
        <f t="shared" si="6"/>
        <v>-4.3439272664630491E-2</v>
      </c>
      <c r="D103" s="47">
        <v>73.25</v>
      </c>
      <c r="E103" s="50">
        <f t="shared" si="7"/>
        <v>0.38705416116248348</v>
      </c>
      <c r="F103" s="49">
        <f t="shared" si="9"/>
        <v>-2.0457149712492955E-3</v>
      </c>
      <c r="G103" s="49">
        <f t="shared" si="8"/>
        <v>-2.741772391408797E-2</v>
      </c>
      <c r="H103" s="22"/>
    </row>
    <row r="104" spans="1:8" ht="14.25" customHeight="1" x14ac:dyDescent="0.35">
      <c r="A104" s="47">
        <v>115.400002</v>
      </c>
      <c r="B104" s="48">
        <f t="shared" si="5"/>
        <v>0.61777301675004248</v>
      </c>
      <c r="C104" s="49">
        <f t="shared" si="6"/>
        <v>-5.1858197013430196E-3</v>
      </c>
      <c r="D104" s="47">
        <v>71.400002000000001</v>
      </c>
      <c r="E104" s="50">
        <f t="shared" si="7"/>
        <v>0.38222698324995752</v>
      </c>
      <c r="F104" s="49">
        <f t="shared" si="9"/>
        <v>-2.5580350540433856E-2</v>
      </c>
      <c r="G104" s="49">
        <f t="shared" si="8"/>
        <v>-1.2981159698766934E-2</v>
      </c>
      <c r="H104" s="22"/>
    </row>
    <row r="105" spans="1:8" ht="14.25" customHeight="1" x14ac:dyDescent="0.35">
      <c r="A105" s="47">
        <v>117.5</v>
      </c>
      <c r="B105" s="48">
        <f t="shared" si="5"/>
        <v>0.60302797642317651</v>
      </c>
      <c r="C105" s="49">
        <f t="shared" si="6"/>
        <v>1.8033962179192155E-2</v>
      </c>
      <c r="D105" s="47">
        <v>77.349997999999999</v>
      </c>
      <c r="E105" s="50">
        <f t="shared" si="7"/>
        <v>0.39697202357682343</v>
      </c>
      <c r="F105" s="49">
        <f t="shared" si="9"/>
        <v>8.0042653805835473E-2</v>
      </c>
      <c r="G105" s="49">
        <f t="shared" si="8"/>
        <v>4.2649677973571984E-2</v>
      </c>
      <c r="H105" s="22"/>
    </row>
    <row r="106" spans="1:8" ht="14.25" customHeight="1" x14ac:dyDescent="0.35">
      <c r="A106" s="47">
        <v>115.800003</v>
      </c>
      <c r="B106" s="48">
        <f t="shared" si="5"/>
        <v>0.59613901158301164</v>
      </c>
      <c r="C106" s="49">
        <f t="shared" si="6"/>
        <v>-1.4573742538583343E-2</v>
      </c>
      <c r="D106" s="47">
        <v>78.449996999999996</v>
      </c>
      <c r="E106" s="50">
        <f t="shared" si="7"/>
        <v>0.40386098841698842</v>
      </c>
      <c r="F106" s="49">
        <f t="shared" si="9"/>
        <v>1.4120889775544614E-2</v>
      </c>
      <c r="G106" s="49">
        <f t="shared" si="8"/>
        <v>-2.9850999699375718E-3</v>
      </c>
      <c r="H106" s="22"/>
    </row>
    <row r="107" spans="1:8" ht="14.25" customHeight="1" x14ac:dyDescent="0.35">
      <c r="A107" s="47">
        <v>114.699997</v>
      </c>
      <c r="B107" s="48">
        <f t="shared" si="5"/>
        <v>0.59973854640522872</v>
      </c>
      <c r="C107" s="49">
        <f t="shared" si="6"/>
        <v>-9.5445930654931028E-3</v>
      </c>
      <c r="D107" s="47">
        <v>76.550003000000004</v>
      </c>
      <c r="E107" s="50">
        <f t="shared" si="7"/>
        <v>0.40026145359477128</v>
      </c>
      <c r="F107" s="49">
        <f t="shared" si="9"/>
        <v>-2.4517279644359159E-2</v>
      </c>
      <c r="G107" s="49">
        <f t="shared" si="8"/>
        <v>-1.5537582359768952E-2</v>
      </c>
      <c r="H107" s="22"/>
    </row>
    <row r="108" spans="1:8" ht="14.25" customHeight="1" x14ac:dyDescent="0.35">
      <c r="A108" s="47">
        <v>114.050003</v>
      </c>
      <c r="B108" s="48">
        <f t="shared" si="5"/>
        <v>0.59633988496732027</v>
      </c>
      <c r="C108" s="49">
        <f t="shared" si="6"/>
        <v>-5.6830229454879382E-3</v>
      </c>
      <c r="D108" s="47">
        <v>77.199996999999996</v>
      </c>
      <c r="E108" s="50">
        <f t="shared" si="7"/>
        <v>0.40366011503267973</v>
      </c>
      <c r="F108" s="49">
        <f t="shared" si="9"/>
        <v>8.4552568768622369E-3</v>
      </c>
      <c r="G108" s="49">
        <f t="shared" si="8"/>
        <v>2.4036713966148638E-5</v>
      </c>
      <c r="H108" s="22"/>
    </row>
    <row r="109" spans="1:8" ht="14.25" customHeight="1" x14ac:dyDescent="0.35">
      <c r="A109" s="47">
        <v>113.949997</v>
      </c>
      <c r="B109" s="48">
        <f t="shared" si="5"/>
        <v>0.58108106874595133</v>
      </c>
      <c r="C109" s="49">
        <f t="shared" si="6"/>
        <v>-8.7724567029288133E-4</v>
      </c>
      <c r="D109" s="47">
        <v>82.150002000000001</v>
      </c>
      <c r="E109" s="50">
        <f t="shared" si="7"/>
        <v>0.41891893125404861</v>
      </c>
      <c r="F109" s="49">
        <f t="shared" si="9"/>
        <v>6.2147450658359783E-2</v>
      </c>
      <c r="G109" s="49">
        <f t="shared" si="8"/>
        <v>2.5524992758317256E-2</v>
      </c>
      <c r="H109" s="22"/>
    </row>
    <row r="110" spans="1:8" ht="14.25" customHeight="1" x14ac:dyDescent="0.35">
      <c r="A110" s="47">
        <v>117.099998</v>
      </c>
      <c r="B110" s="48">
        <f t="shared" si="5"/>
        <v>0.58258705472636818</v>
      </c>
      <c r="C110" s="49">
        <f t="shared" si="6"/>
        <v>2.7268524159895904E-2</v>
      </c>
      <c r="D110" s="47">
        <v>83.900002000000001</v>
      </c>
      <c r="E110" s="50">
        <f t="shared" si="7"/>
        <v>0.41741294527363182</v>
      </c>
      <c r="F110" s="49">
        <f t="shared" si="9"/>
        <v>2.1078768482076633E-2</v>
      </c>
      <c r="G110" s="49">
        <f t="shared" si="8"/>
        <v>2.4684840011893177E-2</v>
      </c>
      <c r="H110" s="22"/>
    </row>
    <row r="111" spans="1:8" ht="14.25" customHeight="1" x14ac:dyDescent="0.35">
      <c r="A111" s="47">
        <v>115.400002</v>
      </c>
      <c r="B111" s="48">
        <f t="shared" si="5"/>
        <v>0.58077503319640078</v>
      </c>
      <c r="C111" s="49">
        <f t="shared" si="6"/>
        <v>-1.4623882119230687E-2</v>
      </c>
      <c r="D111" s="47">
        <v>83.300003000000004</v>
      </c>
      <c r="E111" s="50">
        <f t="shared" si="7"/>
        <v>0.41922496680359922</v>
      </c>
      <c r="F111" s="49">
        <f t="shared" si="9"/>
        <v>-7.1770521238602942E-3</v>
      </c>
      <c r="G111" s="49">
        <f t="shared" si="8"/>
        <v>-1.1501985061629487E-2</v>
      </c>
      <c r="H111" s="22"/>
    </row>
    <row r="112" spans="1:8" ht="14.25" customHeight="1" x14ac:dyDescent="0.35">
      <c r="A112" s="47">
        <v>113.650002</v>
      </c>
      <c r="B112" s="48">
        <f t="shared" si="5"/>
        <v>0.58118128189861862</v>
      </c>
      <c r="C112" s="49">
        <f t="shared" si="6"/>
        <v>-1.5280803508581268E-2</v>
      </c>
      <c r="D112" s="47">
        <v>81.900002000000001</v>
      </c>
      <c r="E112" s="50">
        <f t="shared" si="7"/>
        <v>0.41881871810138138</v>
      </c>
      <c r="F112" s="49">
        <f t="shared" si="9"/>
        <v>-1.6949569908154261E-2</v>
      </c>
      <c r="G112" s="49">
        <f t="shared" si="8"/>
        <v>-1.5979714112861088E-2</v>
      </c>
      <c r="H112" s="22"/>
    </row>
    <row r="113" spans="1:8" ht="14.25" customHeight="1" x14ac:dyDescent="0.35">
      <c r="A113" s="47">
        <v>115.550003</v>
      </c>
      <c r="B113" s="48">
        <f t="shared" si="5"/>
        <v>0.58863984327091423</v>
      </c>
      <c r="C113" s="49">
        <f t="shared" si="6"/>
        <v>1.6579794786735876E-2</v>
      </c>
      <c r="D113" s="47">
        <v>80.75</v>
      </c>
      <c r="E113" s="50">
        <f t="shared" si="7"/>
        <v>0.41136015672908571</v>
      </c>
      <c r="F113" s="49">
        <f t="shared" si="9"/>
        <v>-1.4141053176281908E-2</v>
      </c>
      <c r="G113" s="49">
        <f t="shared" si="8"/>
        <v>3.9424619538184656E-3</v>
      </c>
      <c r="H113" s="22"/>
    </row>
    <row r="114" spans="1:8" ht="14.25" customHeight="1" x14ac:dyDescent="0.35">
      <c r="A114" s="47">
        <v>114.349998</v>
      </c>
      <c r="B114" s="48">
        <f t="shared" si="5"/>
        <v>0.58282365102596634</v>
      </c>
      <c r="C114" s="49">
        <f t="shared" si="6"/>
        <v>-1.0439459704547854E-2</v>
      </c>
      <c r="D114" s="47">
        <v>81.849997999999999</v>
      </c>
      <c r="E114" s="50">
        <f t="shared" si="7"/>
        <v>0.41717634897403361</v>
      </c>
      <c r="F114" s="49">
        <f t="shared" si="9"/>
        <v>1.3530317279435619E-2</v>
      </c>
      <c r="G114" s="49">
        <f t="shared" si="8"/>
        <v>-4.3983565664780597E-4</v>
      </c>
      <c r="H114" s="22"/>
    </row>
    <row r="115" spans="1:8" ht="14.25" customHeight="1" x14ac:dyDescent="0.35">
      <c r="A115" s="47">
        <v>118.449997</v>
      </c>
      <c r="B115" s="48">
        <f t="shared" si="5"/>
        <v>0.59687578125788532</v>
      </c>
      <c r="C115" s="49">
        <f t="shared" si="6"/>
        <v>3.522700229902373E-2</v>
      </c>
      <c r="D115" s="47">
        <v>80</v>
      </c>
      <c r="E115" s="50">
        <f t="shared" si="7"/>
        <v>0.40312421874211468</v>
      </c>
      <c r="F115" s="49">
        <f t="shared" si="9"/>
        <v>-2.2861644708320038E-2</v>
      </c>
      <c r="G115" s="49">
        <f t="shared" si="8"/>
        <v>1.1810061856401797E-2</v>
      </c>
      <c r="H115" s="22"/>
    </row>
    <row r="116" spans="1:8" ht="14.25" customHeight="1" x14ac:dyDescent="0.35">
      <c r="A116" s="47">
        <v>119.400002</v>
      </c>
      <c r="B116" s="48">
        <f t="shared" si="5"/>
        <v>0.60670731490432284</v>
      </c>
      <c r="C116" s="49">
        <f t="shared" si="6"/>
        <v>7.9883124312684801E-3</v>
      </c>
      <c r="D116" s="47">
        <v>77.400002000000001</v>
      </c>
      <c r="E116" s="50">
        <f t="shared" si="7"/>
        <v>0.39329268509567711</v>
      </c>
      <c r="F116" s="49">
        <f t="shared" si="9"/>
        <v>-3.3039828238407246E-2</v>
      </c>
      <c r="G116" s="49">
        <f t="shared" si="8"/>
        <v>-8.1477551771914382E-3</v>
      </c>
      <c r="H116" s="22"/>
    </row>
    <row r="117" spans="1:8" ht="14.25" customHeight="1" x14ac:dyDescent="0.35">
      <c r="A117" s="47">
        <v>123.800003</v>
      </c>
      <c r="B117" s="48">
        <f t="shared" si="5"/>
        <v>0.61166009085148176</v>
      </c>
      <c r="C117" s="49">
        <f t="shared" si="6"/>
        <v>3.6188166774208316E-2</v>
      </c>
      <c r="D117" s="47">
        <v>78.599997999999999</v>
      </c>
      <c r="E117" s="50">
        <f t="shared" si="7"/>
        <v>0.38833990914851824</v>
      </c>
      <c r="F117" s="49">
        <f t="shared" si="9"/>
        <v>1.5384867554393581E-2</v>
      </c>
      <c r="G117" s="49">
        <f t="shared" si="8"/>
        <v>2.8109415445196021E-2</v>
      </c>
      <c r="H117" s="22"/>
    </row>
    <row r="118" spans="1:8" ht="14.25" customHeight="1" x14ac:dyDescent="0.35">
      <c r="A118" s="47">
        <v>126.699997</v>
      </c>
      <c r="B118" s="48">
        <f t="shared" si="5"/>
        <v>0.61001443827656865</v>
      </c>
      <c r="C118" s="49">
        <f t="shared" si="6"/>
        <v>2.3154679165984852E-2</v>
      </c>
      <c r="D118" s="47">
        <v>81</v>
      </c>
      <c r="E118" s="50">
        <f t="shared" si="7"/>
        <v>0.38998556172343135</v>
      </c>
      <c r="F118" s="49">
        <f t="shared" si="9"/>
        <v>3.0077480682570927E-2</v>
      </c>
      <c r="G118" s="49">
        <f t="shared" si="8"/>
        <v>2.5854471804130495E-2</v>
      </c>
      <c r="H118" s="22"/>
    </row>
    <row r="119" spans="1:8" ht="14.25" customHeight="1" x14ac:dyDescent="0.35">
      <c r="A119" s="47">
        <v>127.5</v>
      </c>
      <c r="B119" s="48">
        <f t="shared" si="5"/>
        <v>0.60946463589098432</v>
      </c>
      <c r="C119" s="49">
        <f t="shared" si="6"/>
        <v>6.2943009493671735E-3</v>
      </c>
      <c r="D119" s="47">
        <v>81.699996999999996</v>
      </c>
      <c r="E119" s="50">
        <f t="shared" si="7"/>
        <v>0.39053536410901574</v>
      </c>
      <c r="F119" s="49">
        <f t="shared" si="9"/>
        <v>8.6048104738115552E-3</v>
      </c>
      <c r="G119" s="49">
        <f t="shared" si="8"/>
        <v>7.196636627773409E-3</v>
      </c>
      <c r="H119" s="22"/>
    </row>
    <row r="120" spans="1:8" ht="14.25" customHeight="1" x14ac:dyDescent="0.35">
      <c r="A120" s="47">
        <v>125.900002</v>
      </c>
      <c r="B120" s="48">
        <f t="shared" si="5"/>
        <v>0.6071859301045861</v>
      </c>
      <c r="C120" s="49">
        <f t="shared" si="6"/>
        <v>-1.2628407662556001E-2</v>
      </c>
      <c r="D120" s="47">
        <v>81.449996999999996</v>
      </c>
      <c r="E120" s="50">
        <f t="shared" si="7"/>
        <v>0.3928140698954139</v>
      </c>
      <c r="F120" s="49">
        <f t="shared" si="9"/>
        <v>-3.0646669306093246E-3</v>
      </c>
      <c r="G120" s="49">
        <f t="shared" si="8"/>
        <v>-8.8716357422154828E-3</v>
      </c>
      <c r="H120" s="22"/>
    </row>
    <row r="121" spans="1:8" ht="14.25" customHeight="1" x14ac:dyDescent="0.35">
      <c r="A121" s="47">
        <v>128</v>
      </c>
      <c r="B121" s="48">
        <f t="shared" si="5"/>
        <v>0.60663507109004744</v>
      </c>
      <c r="C121" s="49">
        <f t="shared" si="6"/>
        <v>1.6542306983692238E-2</v>
      </c>
      <c r="D121" s="47">
        <v>83</v>
      </c>
      <c r="E121" s="50">
        <f t="shared" si="7"/>
        <v>0.39336492890995262</v>
      </c>
      <c r="F121" s="49">
        <f t="shared" si="9"/>
        <v>1.8851309580956946E-2</v>
      </c>
      <c r="G121" s="49">
        <f t="shared" si="8"/>
        <v>1.7450587626218168E-2</v>
      </c>
      <c r="H121" s="22"/>
    </row>
    <row r="122" spans="1:8" ht="14.25" customHeight="1" x14ac:dyDescent="0.35">
      <c r="A122" s="47">
        <v>124.800003</v>
      </c>
      <c r="B122" s="48">
        <f t="shared" si="5"/>
        <v>0.6074470672317579</v>
      </c>
      <c r="C122" s="49">
        <f t="shared" si="6"/>
        <v>-2.5317783945828596E-2</v>
      </c>
      <c r="D122" s="47">
        <v>80.650002000000001</v>
      </c>
      <c r="E122" s="50">
        <f t="shared" si="7"/>
        <v>0.3925529327682421</v>
      </c>
      <c r="F122" s="49">
        <f t="shared" si="9"/>
        <v>-2.8721778426868304E-2</v>
      </c>
      <c r="G122" s="49">
        <f t="shared" si="8"/>
        <v>-2.6654031962487643E-2</v>
      </c>
      <c r="H122" s="22"/>
    </row>
    <row r="123" spans="1:8" ht="14.25" customHeight="1" x14ac:dyDescent="0.35">
      <c r="A123" s="47">
        <v>126.599998</v>
      </c>
      <c r="B123" s="48">
        <f t="shared" si="5"/>
        <v>0.60923965854763373</v>
      </c>
      <c r="C123" s="49">
        <f t="shared" si="6"/>
        <v>1.4320013938498707E-2</v>
      </c>
      <c r="D123" s="47">
        <v>81.199996999999996</v>
      </c>
      <c r="E123" s="50">
        <f t="shared" si="7"/>
        <v>0.39076034145236627</v>
      </c>
      <c r="F123" s="49">
        <f t="shared" si="9"/>
        <v>6.7963808520891244E-3</v>
      </c>
      <c r="G123" s="49">
        <f t="shared" si="8"/>
        <v>1.1380076504690978E-2</v>
      </c>
      <c r="H123" s="22"/>
    </row>
    <row r="124" spans="1:8" ht="14.25" customHeight="1" x14ac:dyDescent="0.35">
      <c r="A124" s="47">
        <v>125.800003</v>
      </c>
      <c r="B124" s="48">
        <f t="shared" si="5"/>
        <v>0.61008729364482794</v>
      </c>
      <c r="C124" s="49">
        <f t="shared" si="6"/>
        <v>-6.3391257985707401E-3</v>
      </c>
      <c r="D124" s="47">
        <v>80.400002000000001</v>
      </c>
      <c r="E124" s="50">
        <f t="shared" si="7"/>
        <v>0.389912706355172</v>
      </c>
      <c r="F124" s="49">
        <f t="shared" si="9"/>
        <v>-9.9010091612764337E-3</v>
      </c>
      <c r="G124" s="49">
        <f t="shared" si="8"/>
        <v>-7.727949380244778E-3</v>
      </c>
      <c r="H124" s="22"/>
    </row>
    <row r="125" spans="1:8" ht="14.25" customHeight="1" x14ac:dyDescent="0.35">
      <c r="A125" s="47">
        <v>128.5</v>
      </c>
      <c r="B125" s="48">
        <f t="shared" si="5"/>
        <v>0.61704681872749101</v>
      </c>
      <c r="C125" s="49">
        <f t="shared" si="6"/>
        <v>2.1235536221557907E-2</v>
      </c>
      <c r="D125" s="47">
        <v>79.75</v>
      </c>
      <c r="E125" s="50">
        <f t="shared" si="7"/>
        <v>0.38295318127250899</v>
      </c>
      <c r="F125" s="49">
        <f t="shared" si="9"/>
        <v>-8.1174593955882762E-3</v>
      </c>
      <c r="G125" s="49">
        <f t="shared" si="8"/>
        <v>9.9947131700937625E-3</v>
      </c>
      <c r="H125" s="22"/>
    </row>
    <row r="126" spans="1:8" ht="14.25" customHeight="1" x14ac:dyDescent="0.35">
      <c r="A126" s="47">
        <v>128.25</v>
      </c>
      <c r="B126" s="48">
        <f t="shared" si="5"/>
        <v>0.61837029297617851</v>
      </c>
      <c r="C126" s="49">
        <f t="shared" si="6"/>
        <v>-1.9474202843955666E-3</v>
      </c>
      <c r="D126" s="47">
        <v>79.150002000000001</v>
      </c>
      <c r="E126" s="50">
        <f t="shared" si="7"/>
        <v>0.38162970702382154</v>
      </c>
      <c r="F126" s="49">
        <f t="shared" si="9"/>
        <v>-7.5519300694555066E-3</v>
      </c>
      <c r="G126" s="49">
        <f t="shared" si="8"/>
        <v>-4.0862677116801326E-3</v>
      </c>
      <c r="H126" s="22"/>
    </row>
    <row r="127" spans="1:8" ht="14.25" customHeight="1" x14ac:dyDescent="0.35">
      <c r="A127" s="47">
        <v>127</v>
      </c>
      <c r="B127" s="48">
        <f t="shared" si="5"/>
        <v>0.61860690766770221</v>
      </c>
      <c r="C127" s="49">
        <f t="shared" si="6"/>
        <v>-9.7943975922876979E-3</v>
      </c>
      <c r="D127" s="47">
        <v>78.300003000000004</v>
      </c>
      <c r="E127" s="50">
        <f t="shared" si="7"/>
        <v>0.38139309233229773</v>
      </c>
      <c r="F127" s="49">
        <f t="shared" si="9"/>
        <v>-1.0797170284565475E-2</v>
      </c>
      <c r="G127" s="49">
        <f t="shared" si="8"/>
        <v>-1.0176848170301903E-2</v>
      </c>
      <c r="H127" s="22"/>
    </row>
    <row r="128" spans="1:8" ht="14.25" customHeight="1" x14ac:dyDescent="0.35">
      <c r="A128" s="47">
        <v>124.550003</v>
      </c>
      <c r="B128" s="48">
        <f t="shared" si="5"/>
        <v>0.61521363262006346</v>
      </c>
      <c r="C128" s="49">
        <f t="shared" si="6"/>
        <v>-1.9479820663689907E-2</v>
      </c>
      <c r="D128" s="47">
        <v>77.900002000000001</v>
      </c>
      <c r="E128" s="50">
        <f t="shared" si="7"/>
        <v>0.3847863673799366</v>
      </c>
      <c r="F128" s="49">
        <f t="shared" si="9"/>
        <v>-5.1216627602897564E-3</v>
      </c>
      <c r="G128" s="49">
        <f t="shared" si="8"/>
        <v>-1.3954997241773038E-2</v>
      </c>
      <c r="H128" s="22"/>
    </row>
    <row r="129" spans="1:8" ht="14.25" customHeight="1" x14ac:dyDescent="0.35">
      <c r="A129" s="47">
        <v>122</v>
      </c>
      <c r="B129" s="48">
        <f t="shared" si="5"/>
        <v>0.61137558589763585</v>
      </c>
      <c r="C129" s="49">
        <f t="shared" si="6"/>
        <v>-2.0686221061644736E-2</v>
      </c>
      <c r="D129" s="47">
        <v>77.550003000000004</v>
      </c>
      <c r="E129" s="50">
        <f t="shared" si="7"/>
        <v>0.38862441410236415</v>
      </c>
      <c r="F129" s="49">
        <f t="shared" si="9"/>
        <v>-4.5030502433765262E-3</v>
      </c>
      <c r="G129" s="49">
        <f t="shared" si="8"/>
        <v>-1.4397045784076776E-2</v>
      </c>
      <c r="H129" s="22"/>
    </row>
    <row r="130" spans="1:8" ht="14.25" customHeight="1" x14ac:dyDescent="0.35">
      <c r="A130" s="47">
        <v>124.199997</v>
      </c>
      <c r="B130" s="48">
        <f t="shared" si="5"/>
        <v>0.60262007570412457</v>
      </c>
      <c r="C130" s="49">
        <f t="shared" si="6"/>
        <v>1.7872100611532195E-2</v>
      </c>
      <c r="D130" s="47">
        <v>81.900002000000001</v>
      </c>
      <c r="E130" s="50">
        <f t="shared" si="7"/>
        <v>0.39737992429587543</v>
      </c>
      <c r="F130" s="49">
        <f t="shared" si="9"/>
        <v>5.4576086971781297E-2</v>
      </c>
      <c r="G130" s="49">
        <f t="shared" si="8"/>
        <v>3.2457527932724828E-2</v>
      </c>
      <c r="H130" s="22"/>
    </row>
    <row r="131" spans="1:8" ht="14.25" customHeight="1" x14ac:dyDescent="0.35">
      <c r="A131" s="47">
        <v>124.400002</v>
      </c>
      <c r="B131" s="48">
        <f t="shared" ref="B131:B194" si="10">A131/(A131+D131)</f>
        <v>0.6049112608323729</v>
      </c>
      <c r="C131" s="49">
        <f t="shared" ref="C131:C194" si="11">LN(A131/A130)</f>
        <v>1.6090510374607541E-3</v>
      </c>
      <c r="D131" s="47">
        <v>81.25</v>
      </c>
      <c r="E131" s="50">
        <f t="shared" ref="E131:E194" si="12">D131/(A131+D131)</f>
        <v>0.39508873916762716</v>
      </c>
      <c r="F131" s="49">
        <f t="shared" si="9"/>
        <v>-7.9681940692010022E-3</v>
      </c>
      <c r="G131" s="49">
        <f t="shared" ref="G131:G194" si="13">(B131*C131)+(E131*F131)</f>
        <v>-2.1748106564295662E-3</v>
      </c>
      <c r="H131" s="22"/>
    </row>
    <row r="132" spans="1:8" ht="14.25" customHeight="1" x14ac:dyDescent="0.35">
      <c r="A132" s="47">
        <v>124.449997</v>
      </c>
      <c r="B132" s="48">
        <f t="shared" si="10"/>
        <v>0.61124753247174624</v>
      </c>
      <c r="C132" s="49">
        <f t="shared" si="11"/>
        <v>4.0180832528465769E-4</v>
      </c>
      <c r="D132" s="47">
        <v>79.150002000000001</v>
      </c>
      <c r="E132" s="50">
        <f t="shared" si="12"/>
        <v>0.38875246752825376</v>
      </c>
      <c r="F132" s="49">
        <f t="shared" ref="F132:F195" si="14">LN(D132/D131)</f>
        <v>-2.6186009614348457E-2</v>
      </c>
      <c r="G132" s="49">
        <f t="shared" si="13"/>
        <v>-9.9342715049396887E-3</v>
      </c>
      <c r="H132" s="22"/>
    </row>
    <row r="133" spans="1:8" ht="14.25" customHeight="1" x14ac:dyDescent="0.35">
      <c r="A133" s="47">
        <v>124.949997</v>
      </c>
      <c r="B133" s="48">
        <f t="shared" si="10"/>
        <v>0.61204996655547295</v>
      </c>
      <c r="C133" s="49">
        <f t="shared" si="11"/>
        <v>4.0096285638233087E-3</v>
      </c>
      <c r="D133" s="47">
        <v>79.199996999999996</v>
      </c>
      <c r="E133" s="50">
        <f t="shared" si="12"/>
        <v>0.38795003344452705</v>
      </c>
      <c r="F133" s="49">
        <f t="shared" si="14"/>
        <v>6.3144934609314651E-4</v>
      </c>
      <c r="G133" s="49">
        <f t="shared" si="13"/>
        <v>2.6990638233232857E-3</v>
      </c>
      <c r="H133" s="22"/>
    </row>
    <row r="134" spans="1:8" ht="14.25" customHeight="1" x14ac:dyDescent="0.35">
      <c r="A134" s="47">
        <v>124.5</v>
      </c>
      <c r="B134" s="48">
        <f t="shared" si="10"/>
        <v>0.60761346405452943</v>
      </c>
      <c r="C134" s="49">
        <f t="shared" si="11"/>
        <v>-3.6079173665949284E-3</v>
      </c>
      <c r="D134" s="47">
        <v>80.400002000000001</v>
      </c>
      <c r="E134" s="50">
        <f t="shared" si="12"/>
        <v>0.39238653594547063</v>
      </c>
      <c r="F134" s="49">
        <f t="shared" si="14"/>
        <v>1.5037940118950746E-2</v>
      </c>
      <c r="G134" s="49">
        <f t="shared" si="13"/>
        <v>3.7084660618912622E-3</v>
      </c>
      <c r="H134" s="22"/>
    </row>
    <row r="135" spans="1:8" ht="14.25" customHeight="1" x14ac:dyDescent="0.35">
      <c r="A135" s="47">
        <v>122.449997</v>
      </c>
      <c r="B135" s="48">
        <f t="shared" si="10"/>
        <v>0.59688033429823062</v>
      </c>
      <c r="C135" s="49">
        <f t="shared" si="11"/>
        <v>-1.6602957006381733E-2</v>
      </c>
      <c r="D135" s="47">
        <v>82.699996999999996</v>
      </c>
      <c r="E135" s="50">
        <f t="shared" si="12"/>
        <v>0.40311966570176938</v>
      </c>
      <c r="F135" s="49">
        <f t="shared" si="14"/>
        <v>2.8205364693407359E-2</v>
      </c>
      <c r="G135" s="49">
        <f t="shared" si="13"/>
        <v>1.4601586578945856E-3</v>
      </c>
      <c r="H135" s="22"/>
    </row>
    <row r="136" spans="1:8" ht="14.25" customHeight="1" x14ac:dyDescent="0.35">
      <c r="A136" s="47">
        <v>120.949997</v>
      </c>
      <c r="B136" s="48">
        <f t="shared" si="10"/>
        <v>0.59100904249232478</v>
      </c>
      <c r="C136" s="49">
        <f t="shared" si="11"/>
        <v>-1.23255466459825E-2</v>
      </c>
      <c r="D136" s="47">
        <v>83.699996999999996</v>
      </c>
      <c r="E136" s="50">
        <f t="shared" si="12"/>
        <v>0.40899095750767528</v>
      </c>
      <c r="F136" s="49">
        <f t="shared" si="14"/>
        <v>1.2019375899185307E-2</v>
      </c>
      <c r="G136" s="49">
        <f t="shared" si="13"/>
        <v>-2.3686934637841281E-3</v>
      </c>
      <c r="H136" s="22"/>
    </row>
    <row r="137" spans="1:8" ht="14.25" customHeight="1" x14ac:dyDescent="0.35">
      <c r="A137" s="47">
        <v>119.75</v>
      </c>
      <c r="B137" s="48">
        <f t="shared" si="10"/>
        <v>0.59414536451284494</v>
      </c>
      <c r="C137" s="49">
        <f t="shared" si="11"/>
        <v>-9.9709759613734912E-3</v>
      </c>
      <c r="D137" s="47">
        <v>81.800003000000004</v>
      </c>
      <c r="E137" s="50">
        <f t="shared" si="12"/>
        <v>0.405854635487155</v>
      </c>
      <c r="F137" s="49">
        <f t="shared" si="14"/>
        <v>-2.2961661369617695E-2</v>
      </c>
      <c r="G137" s="49">
        <f t="shared" si="13"/>
        <v>-1.5243305852464747E-2</v>
      </c>
      <c r="H137" s="22"/>
    </row>
    <row r="138" spans="1:8" ht="14.25" customHeight="1" x14ac:dyDescent="0.35">
      <c r="A138" s="47">
        <v>120.849998</v>
      </c>
      <c r="B138" s="48">
        <f t="shared" si="10"/>
        <v>0.60079541336915032</v>
      </c>
      <c r="C138" s="49">
        <f t="shared" si="11"/>
        <v>9.1438543090257875E-3</v>
      </c>
      <c r="D138" s="47">
        <v>80.300003000000004</v>
      </c>
      <c r="E138" s="50">
        <f t="shared" si="12"/>
        <v>0.39920458663084968</v>
      </c>
      <c r="F138" s="49">
        <f t="shared" si="14"/>
        <v>-1.8507621970901628E-2</v>
      </c>
      <c r="G138" s="49">
        <f t="shared" si="13"/>
        <v>-1.8947418490353821E-3</v>
      </c>
      <c r="H138" s="22"/>
    </row>
    <row r="139" spans="1:8" ht="14.25" customHeight="1" x14ac:dyDescent="0.35">
      <c r="A139" s="47">
        <v>121.449997</v>
      </c>
      <c r="B139" s="48">
        <f t="shared" si="10"/>
        <v>0.60228118330615965</v>
      </c>
      <c r="C139" s="49">
        <f t="shared" si="11"/>
        <v>4.9525401466075491E-3</v>
      </c>
      <c r="D139" s="47">
        <v>80.199996999999996</v>
      </c>
      <c r="E139" s="50">
        <f t="shared" si="12"/>
        <v>0.39771881669384029</v>
      </c>
      <c r="F139" s="49">
        <f t="shared" si="14"/>
        <v>-1.246180846631473E-3</v>
      </c>
      <c r="G139" s="49">
        <f t="shared" si="13"/>
        <v>2.4871921681612584E-3</v>
      </c>
      <c r="H139" s="22"/>
    </row>
    <row r="140" spans="1:8" ht="14.25" customHeight="1" x14ac:dyDescent="0.35">
      <c r="A140" s="47">
        <v>125</v>
      </c>
      <c r="B140" s="48">
        <f t="shared" si="10"/>
        <v>0.60401063934299071</v>
      </c>
      <c r="C140" s="49">
        <f t="shared" si="11"/>
        <v>2.881110655564327E-2</v>
      </c>
      <c r="D140" s="47">
        <v>81.949996999999996</v>
      </c>
      <c r="E140" s="50">
        <f t="shared" si="12"/>
        <v>0.39598936065700935</v>
      </c>
      <c r="F140" s="49">
        <f t="shared" si="14"/>
        <v>2.1585791116166042E-2</v>
      </c>
      <c r="G140" s="49">
        <f t="shared" si="13"/>
        <v>2.5949958514219468E-2</v>
      </c>
      <c r="H140" s="22"/>
    </row>
    <row r="141" spans="1:8" ht="14.25" customHeight="1" x14ac:dyDescent="0.35">
      <c r="A141" s="47">
        <v>120.400002</v>
      </c>
      <c r="B141" s="48">
        <f t="shared" si="10"/>
        <v>0.60200001000000003</v>
      </c>
      <c r="C141" s="49">
        <f t="shared" si="11"/>
        <v>-3.7494187816284864E-2</v>
      </c>
      <c r="D141" s="47">
        <v>79.599997999999999</v>
      </c>
      <c r="E141" s="50">
        <f t="shared" si="12"/>
        <v>0.39799998999999997</v>
      </c>
      <c r="F141" s="49">
        <f t="shared" si="14"/>
        <v>-2.9095200857441536E-2</v>
      </c>
      <c r="G141" s="49">
        <f t="shared" si="13"/>
        <v>-3.4151391090655091E-2</v>
      </c>
      <c r="H141" s="22"/>
    </row>
    <row r="142" spans="1:8" ht="14.25" customHeight="1" x14ac:dyDescent="0.35">
      <c r="A142" s="47">
        <v>119.400002</v>
      </c>
      <c r="B142" s="48">
        <f t="shared" si="10"/>
        <v>0.59138187626169514</v>
      </c>
      <c r="C142" s="49">
        <f t="shared" si="11"/>
        <v>-8.3403317770959166E-3</v>
      </c>
      <c r="D142" s="47">
        <v>82.5</v>
      </c>
      <c r="E142" s="50">
        <f t="shared" si="12"/>
        <v>0.40861812373830486</v>
      </c>
      <c r="F142" s="49">
        <f t="shared" si="14"/>
        <v>3.5784225615926514E-2</v>
      </c>
      <c r="G142" s="49">
        <f t="shared" si="13"/>
        <v>9.6897620756240567E-3</v>
      </c>
      <c r="H142" s="22"/>
    </row>
    <row r="143" spans="1:8" ht="14.25" customHeight="1" x14ac:dyDescent="0.35">
      <c r="A143" s="47">
        <v>118.650002</v>
      </c>
      <c r="B143" s="48">
        <f t="shared" si="10"/>
        <v>0.58956522732919259</v>
      </c>
      <c r="C143" s="49">
        <f t="shared" si="11"/>
        <v>-6.3012179708478878E-3</v>
      </c>
      <c r="D143" s="47">
        <v>82.599997999999999</v>
      </c>
      <c r="E143" s="50">
        <f t="shared" si="12"/>
        <v>0.41043477267080747</v>
      </c>
      <c r="F143" s="49">
        <f t="shared" si="14"/>
        <v>1.2113629732216869E-3</v>
      </c>
      <c r="G143" s="49">
        <f t="shared" si="13"/>
        <v>-3.2177935188976523E-3</v>
      </c>
      <c r="H143" s="22"/>
    </row>
    <row r="144" spans="1:8" ht="14.25" customHeight="1" x14ac:dyDescent="0.35">
      <c r="A144" s="47">
        <v>119.349998</v>
      </c>
      <c r="B144" s="48">
        <f t="shared" si="10"/>
        <v>0.59333829185514142</v>
      </c>
      <c r="C144" s="49">
        <f t="shared" si="11"/>
        <v>5.8823362893304539E-3</v>
      </c>
      <c r="D144" s="47">
        <v>81.800003000000004</v>
      </c>
      <c r="E144" s="50">
        <f t="shared" si="12"/>
        <v>0.40666170814485852</v>
      </c>
      <c r="F144" s="49">
        <f t="shared" si="14"/>
        <v>-9.7323760303395963E-3</v>
      </c>
      <c r="G144" s="49">
        <f t="shared" si="13"/>
        <v>-4.6756929477713514E-4</v>
      </c>
      <c r="H144" s="22"/>
    </row>
    <row r="145" spans="1:8" ht="14.25" customHeight="1" x14ac:dyDescent="0.35">
      <c r="A145" s="47">
        <v>120.800003</v>
      </c>
      <c r="B145" s="48">
        <f t="shared" si="10"/>
        <v>0.600995039800995</v>
      </c>
      <c r="C145" s="49">
        <f t="shared" si="11"/>
        <v>1.2075974307748536E-2</v>
      </c>
      <c r="D145" s="47">
        <v>80.199996999999996</v>
      </c>
      <c r="E145" s="50">
        <f t="shared" si="12"/>
        <v>0.39900496019900494</v>
      </c>
      <c r="F145" s="49">
        <f t="shared" si="14"/>
        <v>-1.9753802817533084E-2</v>
      </c>
      <c r="G145" s="49">
        <f t="shared" si="13"/>
        <v>-6.2426464726765551E-4</v>
      </c>
      <c r="H145" s="22"/>
    </row>
    <row r="146" spans="1:8" ht="14.25" customHeight="1" x14ac:dyDescent="0.35">
      <c r="A146" s="47">
        <v>121.75</v>
      </c>
      <c r="B146" s="48">
        <f t="shared" si="10"/>
        <v>0.60526969321133783</v>
      </c>
      <c r="C146" s="49">
        <f t="shared" si="11"/>
        <v>7.8334516275477169E-3</v>
      </c>
      <c r="D146" s="47">
        <v>79.400002000000001</v>
      </c>
      <c r="E146" s="50">
        <f t="shared" si="12"/>
        <v>0.39473030678866211</v>
      </c>
      <c r="F146" s="49">
        <f t="shared" si="14"/>
        <v>-1.0025084023977627E-2</v>
      </c>
      <c r="G146" s="49">
        <f t="shared" si="13"/>
        <v>7.8414637102485786E-4</v>
      </c>
      <c r="H146" s="22"/>
    </row>
    <row r="147" spans="1:8" ht="14.25" customHeight="1" x14ac:dyDescent="0.35">
      <c r="A147" s="47">
        <v>119.400002</v>
      </c>
      <c r="B147" s="48">
        <f t="shared" si="10"/>
        <v>0.59670166215243214</v>
      </c>
      <c r="C147" s="49">
        <f t="shared" si="11"/>
        <v>-1.9490544253778826E-2</v>
      </c>
      <c r="D147" s="47">
        <v>80.699996999999996</v>
      </c>
      <c r="E147" s="50">
        <f t="shared" si="12"/>
        <v>0.40329833784756791</v>
      </c>
      <c r="F147" s="49">
        <f t="shared" si="14"/>
        <v>1.624014465917448E-2</v>
      </c>
      <c r="G147" s="49">
        <f t="shared" si="13"/>
        <v>-5.0804168050362355E-3</v>
      </c>
      <c r="H147" s="22"/>
    </row>
    <row r="148" spans="1:8" ht="14.25" customHeight="1" x14ac:dyDescent="0.35">
      <c r="A148" s="47">
        <v>117.400002</v>
      </c>
      <c r="B148" s="48">
        <f t="shared" si="10"/>
        <v>0.59624175118088618</v>
      </c>
      <c r="C148" s="49">
        <f t="shared" si="11"/>
        <v>-1.6892293279149234E-2</v>
      </c>
      <c r="D148" s="47">
        <v>79.5</v>
      </c>
      <c r="E148" s="50">
        <f t="shared" si="12"/>
        <v>0.40375824881911376</v>
      </c>
      <c r="F148" s="49">
        <f t="shared" si="14"/>
        <v>-1.4981516440894953E-2</v>
      </c>
      <c r="G148" s="49">
        <f t="shared" si="13"/>
        <v>-1.6120801369051561E-2</v>
      </c>
      <c r="H148" s="22"/>
    </row>
    <row r="149" spans="1:8" ht="14.25" customHeight="1" x14ac:dyDescent="0.35">
      <c r="A149" s="47">
        <v>116.550003</v>
      </c>
      <c r="B149" s="48">
        <f t="shared" si="10"/>
        <v>0.59692703201024333</v>
      </c>
      <c r="C149" s="49">
        <f t="shared" si="11"/>
        <v>-7.2665332079794439E-3</v>
      </c>
      <c r="D149" s="47">
        <v>78.699996999999996</v>
      </c>
      <c r="E149" s="50">
        <f t="shared" si="12"/>
        <v>0.40307296798975673</v>
      </c>
      <c r="F149" s="49">
        <f t="shared" si="14"/>
        <v>-1.0113904356370369E-2</v>
      </c>
      <c r="G149" s="49">
        <f t="shared" si="13"/>
        <v>-8.4142315477297759E-3</v>
      </c>
      <c r="H149" s="22"/>
    </row>
    <row r="150" spans="1:8" ht="14.25" customHeight="1" x14ac:dyDescent="0.35">
      <c r="A150" s="47">
        <v>113.25</v>
      </c>
      <c r="B150" s="48">
        <f t="shared" si="10"/>
        <v>0.59076683240636674</v>
      </c>
      <c r="C150" s="49">
        <f t="shared" si="11"/>
        <v>-2.8722626858648164E-2</v>
      </c>
      <c r="D150" s="47">
        <v>78.449996999999996</v>
      </c>
      <c r="E150" s="50">
        <f t="shared" si="12"/>
        <v>0.40923316759363326</v>
      </c>
      <c r="F150" s="49">
        <f t="shared" si="14"/>
        <v>-3.1816763657928418E-3</v>
      </c>
      <c r="G150" s="49">
        <f t="shared" si="13"/>
        <v>-1.8270422785104812E-2</v>
      </c>
      <c r="H150" s="22"/>
    </row>
    <row r="151" spans="1:8" ht="14.25" customHeight="1" x14ac:dyDescent="0.35">
      <c r="A151" s="47">
        <v>115.800003</v>
      </c>
      <c r="B151" s="48">
        <f t="shared" si="10"/>
        <v>0.59111792960123566</v>
      </c>
      <c r="C151" s="49">
        <f t="shared" si="11"/>
        <v>2.2266826682487001E-2</v>
      </c>
      <c r="D151" s="47">
        <v>80.099997999999999</v>
      </c>
      <c r="E151" s="50">
        <f t="shared" si="12"/>
        <v>0.40888207039876429</v>
      </c>
      <c r="F151" s="49">
        <f t="shared" si="14"/>
        <v>2.0814388167401197E-2</v>
      </c>
      <c r="G151" s="49">
        <f t="shared" si="13"/>
        <v>2.1672950615311808E-2</v>
      </c>
      <c r="H151" s="22"/>
    </row>
    <row r="152" spans="1:8" ht="14.25" customHeight="1" x14ac:dyDescent="0.35">
      <c r="A152" s="47">
        <v>116.75</v>
      </c>
      <c r="B152" s="48">
        <f t="shared" si="10"/>
        <v>0.59703399748861163</v>
      </c>
      <c r="C152" s="49">
        <f t="shared" si="11"/>
        <v>8.1703055033762878E-3</v>
      </c>
      <c r="D152" s="47">
        <v>78.800003000000004</v>
      </c>
      <c r="E152" s="50">
        <f t="shared" si="12"/>
        <v>0.40296600251138837</v>
      </c>
      <c r="F152" s="49">
        <f t="shared" si="14"/>
        <v>-1.6362794170625496E-2</v>
      </c>
      <c r="G152" s="49">
        <f t="shared" si="13"/>
        <v>-1.7156996014696564E-3</v>
      </c>
      <c r="H152" s="22"/>
    </row>
    <row r="153" spans="1:8" ht="14.25" customHeight="1" x14ac:dyDescent="0.35">
      <c r="A153" s="47">
        <v>115.599998</v>
      </c>
      <c r="B153" s="48">
        <f t="shared" si="10"/>
        <v>0.59649123313960872</v>
      </c>
      <c r="C153" s="49">
        <f t="shared" si="11"/>
        <v>-9.8989576117678203E-3</v>
      </c>
      <c r="D153" s="47">
        <v>78.199996999999996</v>
      </c>
      <c r="E153" s="50">
        <f t="shared" si="12"/>
        <v>0.40350876686039128</v>
      </c>
      <c r="F153" s="49">
        <f t="shared" si="14"/>
        <v>-7.6434257468055294E-3</v>
      </c>
      <c r="G153" s="49">
        <f t="shared" si="13"/>
        <v>-8.9888307303225678E-3</v>
      </c>
      <c r="H153" s="22"/>
    </row>
    <row r="154" spans="1:8" ht="14.25" customHeight="1" x14ac:dyDescent="0.35">
      <c r="A154" s="47">
        <v>115.900002</v>
      </c>
      <c r="B154" s="48">
        <f t="shared" si="10"/>
        <v>0.59943109697145647</v>
      </c>
      <c r="C154" s="49">
        <f t="shared" si="11"/>
        <v>2.5918286647223796E-3</v>
      </c>
      <c r="D154" s="47">
        <v>77.449996999999996</v>
      </c>
      <c r="E154" s="50">
        <f t="shared" si="12"/>
        <v>0.40056890302854359</v>
      </c>
      <c r="F154" s="49">
        <f t="shared" si="14"/>
        <v>-9.6370810598839125E-3</v>
      </c>
      <c r="G154" s="49">
        <f t="shared" si="13"/>
        <v>-2.3066922888982516E-3</v>
      </c>
      <c r="H154" s="22"/>
    </row>
    <row r="155" spans="1:8" ht="14.25" customHeight="1" x14ac:dyDescent="0.35">
      <c r="A155" s="47">
        <v>115.199997</v>
      </c>
      <c r="B155" s="48">
        <f t="shared" si="10"/>
        <v>0.60156656396866837</v>
      </c>
      <c r="C155" s="49">
        <f t="shared" si="11"/>
        <v>-6.0580453818374382E-3</v>
      </c>
      <c r="D155" s="47">
        <v>76.300003000000004</v>
      </c>
      <c r="E155" s="50">
        <f t="shared" si="12"/>
        <v>0.39843343603133163</v>
      </c>
      <c r="F155" s="49">
        <f t="shared" si="14"/>
        <v>-1.4959550519319013E-2</v>
      </c>
      <c r="G155" s="49">
        <f t="shared" si="13"/>
        <v>-9.6047026596147722E-3</v>
      </c>
      <c r="H155" s="22"/>
    </row>
    <row r="156" spans="1:8" ht="14.25" customHeight="1" x14ac:dyDescent="0.35">
      <c r="A156" s="47">
        <v>115.800003</v>
      </c>
      <c r="B156" s="48">
        <f t="shared" si="10"/>
        <v>0.6039113585397653</v>
      </c>
      <c r="C156" s="49">
        <f t="shared" si="11"/>
        <v>5.1948688255064601E-3</v>
      </c>
      <c r="D156" s="47">
        <v>75.949996999999996</v>
      </c>
      <c r="E156" s="50">
        <f t="shared" si="12"/>
        <v>0.39608864146023465</v>
      </c>
      <c r="F156" s="49">
        <f t="shared" si="14"/>
        <v>-4.5977880667801146E-3</v>
      </c>
      <c r="G156" s="49">
        <f t="shared" si="13"/>
        <v>1.3161086607544673E-3</v>
      </c>
      <c r="H156" s="22"/>
    </row>
    <row r="157" spans="1:8" ht="14.25" customHeight="1" x14ac:dyDescent="0.35">
      <c r="A157" s="47">
        <v>116.75</v>
      </c>
      <c r="B157" s="48">
        <f t="shared" si="10"/>
        <v>0.60507904542750524</v>
      </c>
      <c r="C157" s="49">
        <f t="shared" si="11"/>
        <v>8.1703055033762878E-3</v>
      </c>
      <c r="D157" s="47">
        <v>76.199996999999996</v>
      </c>
      <c r="E157" s="50">
        <f t="shared" si="12"/>
        <v>0.39492095457249476</v>
      </c>
      <c r="F157" s="49">
        <f t="shared" si="14"/>
        <v>3.2862337804109155E-3</v>
      </c>
      <c r="G157" s="49">
        <f t="shared" si="13"/>
        <v>6.2414832363422738E-3</v>
      </c>
      <c r="H157" s="22"/>
    </row>
    <row r="158" spans="1:8" ht="14.25" customHeight="1" x14ac:dyDescent="0.35">
      <c r="A158" s="47">
        <v>117.5</v>
      </c>
      <c r="B158" s="48">
        <f t="shared" si="10"/>
        <v>0.60802069857697283</v>
      </c>
      <c r="C158" s="49">
        <f t="shared" si="11"/>
        <v>6.4034370352070071E-3</v>
      </c>
      <c r="D158" s="47">
        <v>75.75</v>
      </c>
      <c r="E158" s="50">
        <f t="shared" si="12"/>
        <v>0.39197930142302717</v>
      </c>
      <c r="F158" s="49">
        <f t="shared" si="14"/>
        <v>-5.9229789330425128E-3</v>
      </c>
      <c r="G158" s="49">
        <f t="shared" si="13"/>
        <v>1.5717371149229133E-3</v>
      </c>
      <c r="H158" s="22"/>
    </row>
    <row r="159" spans="1:8" ht="14.25" customHeight="1" x14ac:dyDescent="0.35">
      <c r="A159" s="47">
        <v>118.199997</v>
      </c>
      <c r="B159" s="48">
        <f t="shared" si="10"/>
        <v>0.60724377417653552</v>
      </c>
      <c r="C159" s="49">
        <f t="shared" si="11"/>
        <v>5.9397460070732648E-3</v>
      </c>
      <c r="D159" s="47">
        <v>76.449996999999996</v>
      </c>
      <c r="E159" s="50">
        <f t="shared" si="12"/>
        <v>0.39275622582346442</v>
      </c>
      <c r="F159" s="49">
        <f t="shared" si="14"/>
        <v>9.1984487442578061E-3</v>
      </c>
      <c r="G159" s="49">
        <f t="shared" si="13"/>
        <v>7.2196217952104581E-3</v>
      </c>
      <c r="H159" s="22"/>
    </row>
    <row r="160" spans="1:8" ht="14.25" customHeight="1" x14ac:dyDescent="0.35">
      <c r="A160" s="47">
        <v>118.5</v>
      </c>
      <c r="B160" s="48">
        <f t="shared" si="10"/>
        <v>0.61224488846946701</v>
      </c>
      <c r="C160" s="49">
        <f t="shared" si="11"/>
        <v>2.5348809838990813E-3</v>
      </c>
      <c r="D160" s="47">
        <v>75.050003000000004</v>
      </c>
      <c r="E160" s="50">
        <f t="shared" si="12"/>
        <v>0.38775511153053305</v>
      </c>
      <c r="F160" s="49">
        <f t="shared" si="14"/>
        <v>-1.8482295080914975E-2</v>
      </c>
      <c r="G160" s="49">
        <f t="shared" si="13"/>
        <v>-5.6146364651697422E-3</v>
      </c>
      <c r="H160" s="22"/>
    </row>
    <row r="161" spans="1:8" ht="14.25" customHeight="1" x14ac:dyDescent="0.35">
      <c r="A161" s="47">
        <v>117.25</v>
      </c>
      <c r="B161" s="48">
        <f t="shared" si="10"/>
        <v>0.6143568311695764</v>
      </c>
      <c r="C161" s="49">
        <f t="shared" si="11"/>
        <v>-1.0604553248797112E-2</v>
      </c>
      <c r="D161" s="47">
        <v>73.599997999999999</v>
      </c>
      <c r="E161" s="50">
        <f t="shared" si="12"/>
        <v>0.38564316883042354</v>
      </c>
      <c r="F161" s="49">
        <f t="shared" si="14"/>
        <v>-1.9509599491904235E-2</v>
      </c>
      <c r="G161" s="49">
        <f t="shared" si="13"/>
        <v>-1.4038723500570401E-2</v>
      </c>
      <c r="H161" s="22"/>
    </row>
    <row r="162" spans="1:8" ht="14.25" customHeight="1" x14ac:dyDescent="0.35">
      <c r="A162" s="47">
        <v>118.199997</v>
      </c>
      <c r="B162" s="48">
        <f t="shared" si="10"/>
        <v>0.62440570587442434</v>
      </c>
      <c r="C162" s="49">
        <f t="shared" si="11"/>
        <v>8.0696722648981208E-3</v>
      </c>
      <c r="D162" s="47">
        <v>71.099997999999999</v>
      </c>
      <c r="E162" s="50">
        <f t="shared" si="12"/>
        <v>0.37559429412557566</v>
      </c>
      <c r="F162" s="49">
        <f t="shared" si="14"/>
        <v>-3.4557689881117543E-2</v>
      </c>
      <c r="G162" s="49">
        <f t="shared" si="13"/>
        <v>-7.9409217307699169E-3</v>
      </c>
      <c r="H162" s="22"/>
    </row>
    <row r="163" spans="1:8" ht="14.25" customHeight="1" x14ac:dyDescent="0.35">
      <c r="A163" s="47">
        <v>117</v>
      </c>
      <c r="B163" s="48">
        <f t="shared" si="10"/>
        <v>0.62267162722009972</v>
      </c>
      <c r="C163" s="49">
        <f t="shared" si="11"/>
        <v>-1.0204144793530656E-2</v>
      </c>
      <c r="D163" s="47">
        <v>70.900002000000001</v>
      </c>
      <c r="E163" s="50">
        <f t="shared" si="12"/>
        <v>0.37732837277990022</v>
      </c>
      <c r="F163" s="49">
        <f t="shared" si="14"/>
        <v>-2.8168469329734854E-3</v>
      </c>
      <c r="G163" s="49">
        <f t="shared" si="13"/>
        <v>-7.4167077125661804E-3</v>
      </c>
      <c r="H163" s="22"/>
    </row>
    <row r="164" spans="1:8" ht="14.25" customHeight="1" x14ac:dyDescent="0.35">
      <c r="A164" s="47">
        <v>115.699997</v>
      </c>
      <c r="B164" s="48">
        <f t="shared" si="10"/>
        <v>0.62170874595222325</v>
      </c>
      <c r="C164" s="49">
        <f t="shared" si="11"/>
        <v>-1.1173326527252685E-2</v>
      </c>
      <c r="D164" s="47">
        <v>70.400002000000001</v>
      </c>
      <c r="E164" s="50">
        <f t="shared" si="12"/>
        <v>0.37829125404777675</v>
      </c>
      <c r="F164" s="49">
        <f t="shared" si="14"/>
        <v>-7.0771701737388946E-3</v>
      </c>
      <c r="G164" s="49">
        <f t="shared" si="13"/>
        <v>-9.6237864035061856E-3</v>
      </c>
      <c r="H164" s="22"/>
    </row>
    <row r="165" spans="1:8" ht="14.25" customHeight="1" x14ac:dyDescent="0.35">
      <c r="A165" s="47">
        <v>117.300003</v>
      </c>
      <c r="B165" s="48">
        <f t="shared" si="10"/>
        <v>0.62962963559372565</v>
      </c>
      <c r="C165" s="49">
        <f t="shared" si="11"/>
        <v>1.3734172964373514E-2</v>
      </c>
      <c r="D165" s="47">
        <v>69</v>
      </c>
      <c r="E165" s="50">
        <f t="shared" si="12"/>
        <v>0.3703703644062743</v>
      </c>
      <c r="F165" s="49">
        <f t="shared" si="14"/>
        <v>-2.0086786975827796E-2</v>
      </c>
      <c r="G165" s="49">
        <f t="shared" si="13"/>
        <v>1.2078917067511489E-3</v>
      </c>
      <c r="H165" s="22"/>
    </row>
    <row r="166" spans="1:8" ht="14.25" customHeight="1" x14ac:dyDescent="0.35">
      <c r="A166" s="47">
        <v>117.900002</v>
      </c>
      <c r="B166" s="48">
        <f t="shared" si="10"/>
        <v>0.61922269307539191</v>
      </c>
      <c r="C166" s="49">
        <f t="shared" si="11"/>
        <v>5.102043271976533E-3</v>
      </c>
      <c r="D166" s="47">
        <v>72.5</v>
      </c>
      <c r="E166" s="50">
        <f t="shared" si="12"/>
        <v>0.38077730692460809</v>
      </c>
      <c r="F166" s="49">
        <f t="shared" si="14"/>
        <v>4.9480057263369716E-2</v>
      </c>
      <c r="G166" s="49">
        <f t="shared" si="13"/>
        <v>2.2000183926281808E-2</v>
      </c>
      <c r="H166" s="22"/>
    </row>
    <row r="167" spans="1:8" ht="14.25" customHeight="1" x14ac:dyDescent="0.35">
      <c r="A167" s="47">
        <v>116.949997</v>
      </c>
      <c r="B167" s="48">
        <f t="shared" si="10"/>
        <v>0.61487906858379182</v>
      </c>
      <c r="C167" s="49">
        <f t="shared" si="11"/>
        <v>-8.090357128653863E-3</v>
      </c>
      <c r="D167" s="47">
        <v>73.25</v>
      </c>
      <c r="E167" s="50">
        <f t="shared" si="12"/>
        <v>0.38512093141620818</v>
      </c>
      <c r="F167" s="49">
        <f t="shared" si="14"/>
        <v>1.0291686036547506E-2</v>
      </c>
      <c r="G167" s="49">
        <f t="shared" si="13"/>
        <v>-1.0110475435385685E-3</v>
      </c>
      <c r="H167" s="22"/>
    </row>
    <row r="168" spans="1:8" ht="14.25" customHeight="1" x14ac:dyDescent="0.35">
      <c r="A168" s="47">
        <v>118.349998</v>
      </c>
      <c r="B168" s="48">
        <f t="shared" si="10"/>
        <v>0.62503300369720627</v>
      </c>
      <c r="C168" s="49">
        <f t="shared" si="11"/>
        <v>1.1899851682764868E-2</v>
      </c>
      <c r="D168" s="47">
        <v>71</v>
      </c>
      <c r="E168" s="50">
        <f t="shared" si="12"/>
        <v>0.37496699630279373</v>
      </c>
      <c r="F168" s="49">
        <f t="shared" si="14"/>
        <v>-3.1198370855861281E-2</v>
      </c>
      <c r="G168" s="49">
        <f t="shared" si="13"/>
        <v>-4.2605593685331438E-3</v>
      </c>
      <c r="H168" s="22"/>
    </row>
    <row r="169" spans="1:8" ht="14.25" customHeight="1" x14ac:dyDescent="0.35">
      <c r="A169" s="47">
        <v>116</v>
      </c>
      <c r="B169" s="48">
        <f t="shared" si="10"/>
        <v>0.61620185922974768</v>
      </c>
      <c r="C169" s="49">
        <f t="shared" si="11"/>
        <v>-2.0056127954599837E-2</v>
      </c>
      <c r="D169" s="47">
        <v>72.25</v>
      </c>
      <c r="E169" s="50">
        <f t="shared" si="12"/>
        <v>0.38379814077025232</v>
      </c>
      <c r="F169" s="49">
        <f t="shared" si="14"/>
        <v>1.7452449951226207E-2</v>
      </c>
      <c r="G169" s="49">
        <f t="shared" si="13"/>
        <v>-5.660405491407638E-3</v>
      </c>
      <c r="H169" s="22"/>
    </row>
    <row r="170" spans="1:8" ht="14.25" customHeight="1" x14ac:dyDescent="0.35">
      <c r="A170" s="47">
        <v>115.25</v>
      </c>
      <c r="B170" s="48">
        <f t="shared" si="10"/>
        <v>0.61335816271039745</v>
      </c>
      <c r="C170" s="49">
        <f t="shared" si="11"/>
        <v>-6.4865092296067734E-3</v>
      </c>
      <c r="D170" s="47">
        <v>72.650002000000001</v>
      </c>
      <c r="E170" s="50">
        <f t="shared" si="12"/>
        <v>0.38664183728960261</v>
      </c>
      <c r="F170" s="49">
        <f t="shared" si="14"/>
        <v>5.5210905529997443E-3</v>
      </c>
      <c r="G170" s="49">
        <f t="shared" si="13"/>
        <v>-1.8438687882215573E-3</v>
      </c>
      <c r="H170" s="22"/>
    </row>
    <row r="171" spans="1:8" ht="14.25" customHeight="1" x14ac:dyDescent="0.35">
      <c r="A171" s="47">
        <v>111.75</v>
      </c>
      <c r="B171" s="48">
        <f t="shared" si="10"/>
        <v>0.61825726141078841</v>
      </c>
      <c r="C171" s="49">
        <f t="shared" si="11"/>
        <v>-3.0839448383079702E-2</v>
      </c>
      <c r="D171" s="47">
        <v>69</v>
      </c>
      <c r="E171" s="50">
        <f t="shared" si="12"/>
        <v>0.38174273858921159</v>
      </c>
      <c r="F171" s="49">
        <f t="shared" si="14"/>
        <v>-5.1546912948282043E-2</v>
      </c>
      <c r="G171" s="49">
        <f t="shared" si="13"/>
        <v>-3.8744372615439102E-2</v>
      </c>
      <c r="H171" s="22"/>
    </row>
    <row r="172" spans="1:8" ht="14.25" customHeight="1" x14ac:dyDescent="0.35">
      <c r="A172" s="47">
        <v>112</v>
      </c>
      <c r="B172" s="48">
        <f t="shared" si="10"/>
        <v>0.61793103448275866</v>
      </c>
      <c r="C172" s="49">
        <f t="shared" si="11"/>
        <v>2.2346378014163628E-3</v>
      </c>
      <c r="D172" s="47">
        <v>69.25</v>
      </c>
      <c r="E172" s="50">
        <f t="shared" si="12"/>
        <v>0.3820689655172414</v>
      </c>
      <c r="F172" s="49">
        <f t="shared" si="14"/>
        <v>3.6166404701885148E-3</v>
      </c>
      <c r="G172" s="49">
        <f t="shared" si="13"/>
        <v>2.7626581314162059E-3</v>
      </c>
      <c r="H172" s="22"/>
    </row>
    <row r="173" spans="1:8" ht="14.25" customHeight="1" x14ac:dyDescent="0.35">
      <c r="A173" s="47">
        <v>115.199997</v>
      </c>
      <c r="B173" s="48">
        <f t="shared" si="10"/>
        <v>0.62337662400910776</v>
      </c>
      <c r="C173" s="49">
        <f t="shared" si="11"/>
        <v>2.8170850925029189E-2</v>
      </c>
      <c r="D173" s="47">
        <v>69.599997999999999</v>
      </c>
      <c r="E173" s="50">
        <f t="shared" si="12"/>
        <v>0.37662337599089224</v>
      </c>
      <c r="F173" s="49">
        <f t="shared" si="14"/>
        <v>5.0413935372933963E-3</v>
      </c>
      <c r="G173" s="49">
        <f t="shared" si="13"/>
        <v>1.9459756598822649E-2</v>
      </c>
      <c r="H173" s="22"/>
    </row>
    <row r="174" spans="1:8" ht="14.25" customHeight="1" x14ac:dyDescent="0.35">
      <c r="A174" s="47">
        <v>117.199997</v>
      </c>
      <c r="B174" s="48">
        <f t="shared" si="10"/>
        <v>0.61846964116094982</v>
      </c>
      <c r="C174" s="49">
        <f t="shared" si="11"/>
        <v>1.7212129325518327E-2</v>
      </c>
      <c r="D174" s="47">
        <v>72.300003000000004</v>
      </c>
      <c r="E174" s="50">
        <f t="shared" si="12"/>
        <v>0.38153035883905018</v>
      </c>
      <c r="F174" s="49">
        <f t="shared" si="14"/>
        <v>3.8059632053752721E-2</v>
      </c>
      <c r="G174" s="49">
        <f t="shared" si="13"/>
        <v>2.5166084522319672E-2</v>
      </c>
      <c r="H174" s="22"/>
    </row>
    <row r="175" spans="1:8" ht="14.25" customHeight="1" x14ac:dyDescent="0.35">
      <c r="A175" s="47">
        <v>116.25</v>
      </c>
      <c r="B175" s="48">
        <f t="shared" si="10"/>
        <v>0.61055671627566477</v>
      </c>
      <c r="C175" s="49">
        <f t="shared" si="11"/>
        <v>-8.1388070781765083E-3</v>
      </c>
      <c r="D175" s="47">
        <v>74.150002000000001</v>
      </c>
      <c r="E175" s="50">
        <f t="shared" si="12"/>
        <v>0.38944328372433523</v>
      </c>
      <c r="F175" s="49">
        <f t="shared" si="14"/>
        <v>2.5265924897800052E-2</v>
      </c>
      <c r="G175" s="49">
        <f t="shared" si="13"/>
        <v>4.8704414344791043E-3</v>
      </c>
      <c r="H175" s="22"/>
    </row>
    <row r="176" spans="1:8" ht="14.25" customHeight="1" x14ac:dyDescent="0.35">
      <c r="A176" s="47">
        <v>117</v>
      </c>
      <c r="B176" s="48">
        <f t="shared" si="10"/>
        <v>0.61288632149935751</v>
      </c>
      <c r="C176" s="49">
        <f t="shared" si="11"/>
        <v>6.4308903302903314E-3</v>
      </c>
      <c r="D176" s="47">
        <v>73.900002000000001</v>
      </c>
      <c r="E176" s="50">
        <f t="shared" si="12"/>
        <v>0.38711367850064243</v>
      </c>
      <c r="F176" s="49">
        <f t="shared" si="14"/>
        <v>-3.3772405385389258E-3</v>
      </c>
      <c r="G176" s="49">
        <f t="shared" si="13"/>
        <v>2.6340287104421357E-3</v>
      </c>
      <c r="H176" s="22"/>
    </row>
    <row r="177" spans="1:8" ht="14.25" customHeight="1" x14ac:dyDescent="0.35">
      <c r="A177" s="47">
        <v>120.400002</v>
      </c>
      <c r="B177" s="48">
        <f t="shared" si="10"/>
        <v>0.62286600883877896</v>
      </c>
      <c r="C177" s="49">
        <f t="shared" si="11"/>
        <v>2.8645614688260199E-2</v>
      </c>
      <c r="D177" s="47">
        <v>72.900002000000001</v>
      </c>
      <c r="E177" s="50">
        <f t="shared" si="12"/>
        <v>0.37713399116122109</v>
      </c>
      <c r="F177" s="49">
        <f t="shared" si="14"/>
        <v>-1.3624188568300897E-2</v>
      </c>
      <c r="G177" s="49">
        <f t="shared" si="13"/>
        <v>1.2704235080513732E-2</v>
      </c>
      <c r="H177" s="22"/>
    </row>
    <row r="178" spans="1:8" ht="14.25" customHeight="1" x14ac:dyDescent="0.35">
      <c r="A178" s="47">
        <v>121</v>
      </c>
      <c r="B178" s="48">
        <f t="shared" si="10"/>
        <v>0.62532299741602071</v>
      </c>
      <c r="C178" s="49">
        <f t="shared" si="11"/>
        <v>4.9709961107249059E-3</v>
      </c>
      <c r="D178" s="47">
        <v>72.5</v>
      </c>
      <c r="E178" s="50">
        <f t="shared" si="12"/>
        <v>0.37467700258397935</v>
      </c>
      <c r="F178" s="49">
        <f t="shared" si="14"/>
        <v>-5.5021045888252766E-3</v>
      </c>
      <c r="G178" s="49">
        <f t="shared" si="13"/>
        <v>1.0469661328572663E-3</v>
      </c>
      <c r="H178" s="22"/>
    </row>
    <row r="179" spans="1:8" ht="14.25" customHeight="1" x14ac:dyDescent="0.35">
      <c r="A179" s="47">
        <v>122.25</v>
      </c>
      <c r="B179" s="48">
        <f t="shared" si="10"/>
        <v>0.62436158389640062</v>
      </c>
      <c r="C179" s="49">
        <f t="shared" si="11"/>
        <v>1.027758275824023E-2</v>
      </c>
      <c r="D179" s="47">
        <v>73.550003000000004</v>
      </c>
      <c r="E179" s="50">
        <f t="shared" si="12"/>
        <v>0.37563841610359938</v>
      </c>
      <c r="F179" s="49">
        <f t="shared" si="14"/>
        <v>1.4378925975395924E-2</v>
      </c>
      <c r="G179" s="49">
        <f t="shared" si="13"/>
        <v>1.1818204828229834E-2</v>
      </c>
      <c r="H179" s="22"/>
    </row>
    <row r="180" spans="1:8" ht="14.25" customHeight="1" x14ac:dyDescent="0.35">
      <c r="A180" s="47">
        <v>120.150002</v>
      </c>
      <c r="B180" s="48">
        <f t="shared" si="10"/>
        <v>0.62205540127304793</v>
      </c>
      <c r="C180" s="49">
        <f t="shared" si="11"/>
        <v>-1.7327149526644298E-2</v>
      </c>
      <c r="D180" s="47">
        <v>73</v>
      </c>
      <c r="E180" s="50">
        <f t="shared" si="12"/>
        <v>0.37794459872695213</v>
      </c>
      <c r="F180" s="49">
        <f t="shared" si="14"/>
        <v>-7.5060466876337969E-3</v>
      </c>
      <c r="G180" s="49">
        <f t="shared" si="13"/>
        <v>-1.3615316755098344E-2</v>
      </c>
      <c r="H180" s="22"/>
    </row>
    <row r="181" spans="1:8" ht="14.25" customHeight="1" x14ac:dyDescent="0.35">
      <c r="A181" s="47">
        <v>123.5</v>
      </c>
      <c r="B181" s="48">
        <f t="shared" si="10"/>
        <v>0.62849872773536897</v>
      </c>
      <c r="C181" s="49">
        <f t="shared" si="11"/>
        <v>2.7500177239694699E-2</v>
      </c>
      <c r="D181" s="47">
        <v>73</v>
      </c>
      <c r="E181" s="50">
        <f t="shared" si="12"/>
        <v>0.37150127226463103</v>
      </c>
      <c r="F181" s="49">
        <f t="shared" si="14"/>
        <v>0</v>
      </c>
      <c r="G181" s="49">
        <f t="shared" si="13"/>
        <v>1.728382640764527E-2</v>
      </c>
      <c r="H181" s="22"/>
    </row>
    <row r="182" spans="1:8" ht="14.25" customHeight="1" x14ac:dyDescent="0.35">
      <c r="A182" s="47">
        <v>124.349998</v>
      </c>
      <c r="B182" s="48">
        <f t="shared" si="10"/>
        <v>0.63443876530612242</v>
      </c>
      <c r="C182" s="49">
        <f t="shared" si="11"/>
        <v>6.8589980977468504E-3</v>
      </c>
      <c r="D182" s="47">
        <v>71.650002000000001</v>
      </c>
      <c r="E182" s="50">
        <f t="shared" si="12"/>
        <v>0.36556123469387758</v>
      </c>
      <c r="F182" s="49">
        <f t="shared" si="14"/>
        <v>-1.8666258960742456E-2</v>
      </c>
      <c r="G182" s="49">
        <f t="shared" si="13"/>
        <v>-2.4720463884331141E-3</v>
      </c>
      <c r="H182" s="22"/>
    </row>
    <row r="183" spans="1:8" ht="14.25" customHeight="1" x14ac:dyDescent="0.35">
      <c r="A183" s="47">
        <v>122.75</v>
      </c>
      <c r="B183" s="48">
        <f t="shared" si="10"/>
        <v>0.63061905337149704</v>
      </c>
      <c r="C183" s="49">
        <f t="shared" si="11"/>
        <v>-1.2950387491148643E-2</v>
      </c>
      <c r="D183" s="47">
        <v>71.900002000000001</v>
      </c>
      <c r="E183" s="50">
        <f t="shared" si="12"/>
        <v>0.36938094662850302</v>
      </c>
      <c r="F183" s="49">
        <f t="shared" si="14"/>
        <v>3.4831103557636228E-3</v>
      </c>
      <c r="G183" s="49">
        <f t="shared" si="13"/>
        <v>-6.8801665000387249E-3</v>
      </c>
      <c r="H183" s="22"/>
    </row>
    <row r="184" spans="1:8" ht="14.25" customHeight="1" x14ac:dyDescent="0.35">
      <c r="A184" s="47">
        <v>119.5</v>
      </c>
      <c r="B184" s="48">
        <f t="shared" si="10"/>
        <v>0.62729658792650922</v>
      </c>
      <c r="C184" s="49">
        <f t="shared" si="11"/>
        <v>-2.6833395303064576E-2</v>
      </c>
      <c r="D184" s="47">
        <v>71</v>
      </c>
      <c r="E184" s="50">
        <f t="shared" si="12"/>
        <v>0.37270341207349084</v>
      </c>
      <c r="F184" s="49">
        <f t="shared" si="14"/>
        <v>-1.2596415502096874E-2</v>
      </c>
      <c r="G184" s="49">
        <f t="shared" si="13"/>
        <v>-2.1527224353622545E-2</v>
      </c>
      <c r="H184" s="22"/>
    </row>
    <row r="185" spans="1:8" ht="14.25" customHeight="1" x14ac:dyDescent="0.35">
      <c r="A185" s="47">
        <v>123.800003</v>
      </c>
      <c r="B185" s="48">
        <f t="shared" si="10"/>
        <v>0.63765131270846609</v>
      </c>
      <c r="C185" s="49">
        <f t="shared" si="11"/>
        <v>3.5351013111563474E-2</v>
      </c>
      <c r="D185" s="47">
        <v>70.349997999999999</v>
      </c>
      <c r="E185" s="50">
        <f t="shared" si="12"/>
        <v>0.36234868729153391</v>
      </c>
      <c r="F185" s="49">
        <f t="shared" si="14"/>
        <v>-9.1971219101999475E-3</v>
      </c>
      <c r="G185" s="49">
        <f t="shared" si="13"/>
        <v>1.9209054865141489E-2</v>
      </c>
      <c r="H185" s="22"/>
    </row>
    <row r="186" spans="1:8" ht="14.25" customHeight="1" x14ac:dyDescent="0.35">
      <c r="A186" s="47">
        <v>123.400002</v>
      </c>
      <c r="B186" s="48">
        <f t="shared" si="10"/>
        <v>0.63412128794512479</v>
      </c>
      <c r="C186" s="49">
        <f t="shared" si="11"/>
        <v>-3.2362568043859813E-3</v>
      </c>
      <c r="D186" s="47">
        <v>71.199996999999996</v>
      </c>
      <c r="E186" s="50">
        <f t="shared" si="12"/>
        <v>0.36587871205487515</v>
      </c>
      <c r="F186" s="49">
        <f t="shared" si="14"/>
        <v>1.2010021151982141E-2</v>
      </c>
      <c r="G186" s="49">
        <f t="shared" si="13"/>
        <v>2.3420317379206214E-3</v>
      </c>
      <c r="H186" s="22"/>
    </row>
    <row r="187" spans="1:8" ht="14.25" customHeight="1" x14ac:dyDescent="0.35">
      <c r="A187" s="47">
        <v>125.400002</v>
      </c>
      <c r="B187" s="48">
        <f t="shared" si="10"/>
        <v>0.63333334343434344</v>
      </c>
      <c r="C187" s="49">
        <f t="shared" si="11"/>
        <v>1.6077516469040688E-2</v>
      </c>
      <c r="D187" s="47">
        <v>72.599997999999999</v>
      </c>
      <c r="E187" s="50">
        <f t="shared" si="12"/>
        <v>0.36666665656565656</v>
      </c>
      <c r="F187" s="49">
        <f t="shared" si="14"/>
        <v>1.9472117999443071E-2</v>
      </c>
      <c r="G187" s="49">
        <f t="shared" si="13"/>
        <v>1.7322203662565989E-2</v>
      </c>
      <c r="H187" s="22"/>
    </row>
    <row r="188" spans="1:8" ht="14.25" customHeight="1" x14ac:dyDescent="0.35">
      <c r="A188" s="47">
        <v>130.699997</v>
      </c>
      <c r="B188" s="48">
        <f t="shared" si="10"/>
        <v>0.62806341964470647</v>
      </c>
      <c r="C188" s="49">
        <f t="shared" si="11"/>
        <v>4.1395953529064153E-2</v>
      </c>
      <c r="D188" s="47">
        <v>77.400002000000001</v>
      </c>
      <c r="E188" s="50">
        <f t="shared" si="12"/>
        <v>0.37193658035529353</v>
      </c>
      <c r="F188" s="49">
        <f t="shared" si="14"/>
        <v>6.4021912152933791E-2</v>
      </c>
      <c r="G188" s="49">
        <f t="shared" si="13"/>
        <v>4.9811375206886589E-2</v>
      </c>
      <c r="H188" s="22"/>
    </row>
    <row r="189" spans="1:8" ht="14.25" customHeight="1" x14ac:dyDescent="0.35">
      <c r="A189" s="47">
        <v>131.25</v>
      </c>
      <c r="B189" s="48">
        <f t="shared" si="10"/>
        <v>0.62919463690503008</v>
      </c>
      <c r="C189" s="49">
        <f t="shared" si="11"/>
        <v>4.1993037948854749E-3</v>
      </c>
      <c r="D189" s="47">
        <v>77.349997999999999</v>
      </c>
      <c r="E189" s="50">
        <f t="shared" si="12"/>
        <v>0.37080536309496992</v>
      </c>
      <c r="F189" s="49">
        <f t="shared" si="14"/>
        <v>-6.4625527289599181E-4</v>
      </c>
      <c r="G189" s="49">
        <f t="shared" si="13"/>
        <v>2.4025445053586442E-3</v>
      </c>
      <c r="H189" s="22"/>
    </row>
    <row r="190" spans="1:8" ht="14.25" customHeight="1" x14ac:dyDescent="0.35">
      <c r="A190" s="47">
        <v>129.699997</v>
      </c>
      <c r="B190" s="48">
        <f t="shared" si="10"/>
        <v>0.61280416100555146</v>
      </c>
      <c r="C190" s="49">
        <f t="shared" si="11"/>
        <v>-1.1879833279635894E-2</v>
      </c>
      <c r="D190" s="47">
        <v>81.949996999999996</v>
      </c>
      <c r="E190" s="50">
        <f t="shared" si="12"/>
        <v>0.38719583899444854</v>
      </c>
      <c r="F190" s="49">
        <f t="shared" si="14"/>
        <v>5.7768717419571979E-2</v>
      </c>
      <c r="G190" s="49">
        <f t="shared" si="13"/>
        <v>1.5087795743091284E-2</v>
      </c>
      <c r="H190" s="22"/>
    </row>
    <row r="191" spans="1:8" ht="14.25" customHeight="1" x14ac:dyDescent="0.35">
      <c r="A191" s="47">
        <v>129.39999399999999</v>
      </c>
      <c r="B191" s="48">
        <f t="shared" si="10"/>
        <v>0.61023341872640258</v>
      </c>
      <c r="C191" s="49">
        <f t="shared" si="11"/>
        <v>-2.315732493149729E-3</v>
      </c>
      <c r="D191" s="47">
        <v>82.650002000000001</v>
      </c>
      <c r="E191" s="50">
        <f t="shared" si="12"/>
        <v>0.38976658127359742</v>
      </c>
      <c r="F191" s="49">
        <f t="shared" si="14"/>
        <v>8.5055798833096278E-3</v>
      </c>
      <c r="G191" s="49">
        <f t="shared" si="13"/>
        <v>1.9020534367165027E-3</v>
      </c>
      <c r="H191" s="22"/>
    </row>
    <row r="192" spans="1:8" ht="14.25" customHeight="1" x14ac:dyDescent="0.35">
      <c r="A192" s="47">
        <v>136</v>
      </c>
      <c r="B192" s="48">
        <f t="shared" si="10"/>
        <v>0.62672811059907829</v>
      </c>
      <c r="C192" s="49">
        <f t="shared" si="11"/>
        <v>4.974655003710466E-2</v>
      </c>
      <c r="D192" s="47">
        <v>81</v>
      </c>
      <c r="E192" s="50">
        <f t="shared" si="12"/>
        <v>0.37327188940092165</v>
      </c>
      <c r="F192" s="49">
        <f t="shared" si="14"/>
        <v>-2.0165693793021251E-2</v>
      </c>
      <c r="G192" s="49">
        <f t="shared" si="13"/>
        <v>2.3650274690375631E-2</v>
      </c>
      <c r="H192" s="22"/>
    </row>
    <row r="193" spans="1:8" ht="14.25" customHeight="1" x14ac:dyDescent="0.35">
      <c r="A193" s="47">
        <v>135.25</v>
      </c>
      <c r="B193" s="48">
        <f t="shared" si="10"/>
        <v>0.62702828873938277</v>
      </c>
      <c r="C193" s="49">
        <f t="shared" si="11"/>
        <v>-5.5299680094610861E-3</v>
      </c>
      <c r="D193" s="47">
        <v>80.449996999999996</v>
      </c>
      <c r="E193" s="50">
        <f t="shared" si="12"/>
        <v>0.37297171126061723</v>
      </c>
      <c r="F193" s="49">
        <f t="shared" si="14"/>
        <v>-6.8133185242896625E-3</v>
      </c>
      <c r="G193" s="49">
        <f t="shared" si="13"/>
        <v>-6.0086214471238948E-3</v>
      </c>
      <c r="H193" s="22"/>
    </row>
    <row r="194" spans="1:8" ht="14.25" customHeight="1" x14ac:dyDescent="0.35">
      <c r="A194" s="47">
        <v>138.35000600000001</v>
      </c>
      <c r="B194" s="48">
        <f t="shared" si="10"/>
        <v>0.63609195821270959</v>
      </c>
      <c r="C194" s="49">
        <f t="shared" si="11"/>
        <v>2.2661831874611987E-2</v>
      </c>
      <c r="D194" s="47">
        <v>79.150002000000001</v>
      </c>
      <c r="E194" s="50">
        <f t="shared" si="12"/>
        <v>0.36390804178729041</v>
      </c>
      <c r="F194" s="49">
        <f t="shared" si="14"/>
        <v>-1.6291024552650663E-2</v>
      </c>
      <c r="G194" s="49">
        <f t="shared" si="13"/>
        <v>8.4865741701453667E-3</v>
      </c>
      <c r="H194" s="22"/>
    </row>
    <row r="195" spans="1:8" ht="14.25" customHeight="1" x14ac:dyDescent="0.35">
      <c r="A195" s="47">
        <v>139.89999399999999</v>
      </c>
      <c r="B195" s="48">
        <f t="shared" ref="B195:B247" si="15">A195/(A195+D195)</f>
        <v>0.64130184665510459</v>
      </c>
      <c r="C195" s="49">
        <f t="shared" ref="C195:C247" si="16">LN(A195/A194)</f>
        <v>1.1141089182454688E-2</v>
      </c>
      <c r="D195" s="47">
        <v>78.25</v>
      </c>
      <c r="E195" s="50">
        <f t="shared" ref="E195:E247" si="17">D195/(A195+D195)</f>
        <v>0.35869815334489535</v>
      </c>
      <c r="F195" s="49">
        <f t="shared" si="14"/>
        <v>-1.1435982175235844E-2</v>
      </c>
      <c r="G195" s="49">
        <f t="shared" ref="G195:G247" si="18">(B195*C195)+(E195*F195)</f>
        <v>3.0427353785151649E-3</v>
      </c>
      <c r="H195" s="22"/>
    </row>
    <row r="196" spans="1:8" ht="14.25" customHeight="1" x14ac:dyDescent="0.35">
      <c r="A196" s="47">
        <v>140.75</v>
      </c>
      <c r="B196" s="48">
        <f t="shared" si="15"/>
        <v>0.64123006833712981</v>
      </c>
      <c r="C196" s="49">
        <f t="shared" si="16"/>
        <v>6.0574282361421745E-3</v>
      </c>
      <c r="D196" s="47">
        <v>78.75</v>
      </c>
      <c r="E196" s="50">
        <f t="shared" si="17"/>
        <v>0.35876993166287013</v>
      </c>
      <c r="F196" s="49">
        <f t="shared" ref="F196:F247" si="19">LN(D196/D195)</f>
        <v>6.3694482854799285E-3</v>
      </c>
      <c r="G196" s="49">
        <f t="shared" si="18"/>
        <v>6.1693716479205261E-3</v>
      </c>
      <c r="H196" s="22"/>
    </row>
    <row r="197" spans="1:8" ht="14.25" customHeight="1" x14ac:dyDescent="0.35">
      <c r="A197" s="47">
        <v>143.60000600000001</v>
      </c>
      <c r="B197" s="48">
        <f t="shared" si="15"/>
        <v>0.64889292387402275</v>
      </c>
      <c r="C197" s="49">
        <f t="shared" si="16"/>
        <v>2.0046431377052927E-2</v>
      </c>
      <c r="D197" s="47">
        <v>77.699996999999996</v>
      </c>
      <c r="E197" s="50">
        <f t="shared" si="17"/>
        <v>0.35110707612597725</v>
      </c>
      <c r="F197" s="49">
        <f t="shared" si="19"/>
        <v>-1.3423058942180108E-2</v>
      </c>
      <c r="G197" s="49">
        <f t="shared" si="18"/>
        <v>8.2950564916403156E-3</v>
      </c>
      <c r="H197" s="22"/>
    </row>
    <row r="198" spans="1:8" ht="14.25" customHeight="1" x14ac:dyDescent="0.35">
      <c r="A198" s="47">
        <v>148.800003</v>
      </c>
      <c r="B198" s="48">
        <f t="shared" si="15"/>
        <v>0.65972068730143174</v>
      </c>
      <c r="C198" s="49">
        <f t="shared" si="16"/>
        <v>3.5571444163428917E-2</v>
      </c>
      <c r="D198" s="47">
        <v>76.75</v>
      </c>
      <c r="E198" s="50">
        <f t="shared" si="17"/>
        <v>0.3402793126985682</v>
      </c>
      <c r="F198" s="49">
        <f t="shared" si="19"/>
        <v>-1.2301832296255777E-2</v>
      </c>
      <c r="G198" s="49">
        <f t="shared" si="18"/>
        <v>1.9281158553098865E-2</v>
      </c>
      <c r="H198" s="22"/>
    </row>
    <row r="199" spans="1:8" ht="14.25" customHeight="1" x14ac:dyDescent="0.35">
      <c r="A199" s="47">
        <v>146.050003</v>
      </c>
      <c r="B199" s="48">
        <f t="shared" si="15"/>
        <v>0.65566780246913581</v>
      </c>
      <c r="C199" s="49">
        <f t="shared" si="16"/>
        <v>-1.8654093185621255E-2</v>
      </c>
      <c r="D199" s="47">
        <v>76.699996999999996</v>
      </c>
      <c r="E199" s="50">
        <f t="shared" si="17"/>
        <v>0.34433219753086419</v>
      </c>
      <c r="F199" s="49">
        <f t="shared" si="19"/>
        <v>-6.517172075257814E-4</v>
      </c>
      <c r="G199" s="49">
        <f t="shared" si="18"/>
        <v>-1.2455295504306799E-2</v>
      </c>
      <c r="H199" s="22"/>
    </row>
    <row r="200" spans="1:8" ht="14.25" customHeight="1" x14ac:dyDescent="0.35">
      <c r="A200" s="47">
        <v>149.64999399999999</v>
      </c>
      <c r="B200" s="48">
        <f t="shared" si="15"/>
        <v>0.66202166179202226</v>
      </c>
      <c r="C200" s="49">
        <f t="shared" si="16"/>
        <v>2.4350144830494927E-2</v>
      </c>
      <c r="D200" s="47">
        <v>76.400002000000001</v>
      </c>
      <c r="E200" s="50">
        <f t="shared" si="17"/>
        <v>0.33797833820797768</v>
      </c>
      <c r="F200" s="49">
        <f t="shared" si="19"/>
        <v>-3.918946909295765E-3</v>
      </c>
      <c r="G200" s="49">
        <f t="shared" si="18"/>
        <v>1.47958041816316E-2</v>
      </c>
      <c r="H200" s="22"/>
    </row>
    <row r="201" spans="1:8" ht="14.25" customHeight="1" x14ac:dyDescent="0.35">
      <c r="A201" s="47">
        <v>148.5</v>
      </c>
      <c r="B201" s="48">
        <f t="shared" si="15"/>
        <v>0.66117542886175806</v>
      </c>
      <c r="C201" s="49">
        <f t="shared" si="16"/>
        <v>-7.7142359624011196E-3</v>
      </c>
      <c r="D201" s="47">
        <v>76.099997999999999</v>
      </c>
      <c r="E201" s="50">
        <f t="shared" si="17"/>
        <v>0.33882457113824194</v>
      </c>
      <c r="F201" s="49">
        <f t="shared" si="19"/>
        <v>-3.9344837640540448E-3</v>
      </c>
      <c r="G201" s="49">
        <f t="shared" si="18"/>
        <v>-6.4335630447873446E-3</v>
      </c>
      <c r="H201" s="22"/>
    </row>
    <row r="202" spans="1:8" ht="14.25" customHeight="1" x14ac:dyDescent="0.35">
      <c r="A202" s="47">
        <v>164.60000600000001</v>
      </c>
      <c r="B202" s="48">
        <f t="shared" si="15"/>
        <v>0.68412303364614213</v>
      </c>
      <c r="C202" s="49">
        <f t="shared" si="16"/>
        <v>0.10293336645221936</v>
      </c>
      <c r="D202" s="47">
        <v>76</v>
      </c>
      <c r="E202" s="50">
        <f t="shared" si="17"/>
        <v>0.31587696635385787</v>
      </c>
      <c r="F202" s="49">
        <f t="shared" si="19"/>
        <v>-1.3148983000997757E-3</v>
      </c>
      <c r="G202" s="49">
        <f t="shared" si="18"/>
        <v>7.0003740834602979E-2</v>
      </c>
      <c r="H202" s="22"/>
    </row>
    <row r="203" spans="1:8" ht="14.25" customHeight="1" x14ac:dyDescent="0.35">
      <c r="A203" s="47">
        <v>172.75</v>
      </c>
      <c r="B203" s="48">
        <f t="shared" si="15"/>
        <v>0.69447236180904526</v>
      </c>
      <c r="C203" s="49">
        <f t="shared" si="16"/>
        <v>4.8327137952805632E-2</v>
      </c>
      <c r="D203" s="47">
        <v>76</v>
      </c>
      <c r="E203" s="50">
        <f t="shared" si="17"/>
        <v>0.3055276381909548</v>
      </c>
      <c r="F203" s="49">
        <f t="shared" si="19"/>
        <v>0</v>
      </c>
      <c r="G203" s="49">
        <f t="shared" si="18"/>
        <v>3.3561861633556477E-2</v>
      </c>
      <c r="H203" s="22"/>
    </row>
    <row r="204" spans="1:8" ht="14.25" customHeight="1" x14ac:dyDescent="0.35">
      <c r="A204" s="47">
        <v>170.14999399999999</v>
      </c>
      <c r="B204" s="48">
        <f t="shared" si="15"/>
        <v>0.69237029313921605</v>
      </c>
      <c r="C204" s="49">
        <f t="shared" si="16"/>
        <v>-1.5165096963868495E-2</v>
      </c>
      <c r="D204" s="47">
        <v>75.599997999999999</v>
      </c>
      <c r="E204" s="50">
        <f t="shared" si="17"/>
        <v>0.30762970686078395</v>
      </c>
      <c r="F204" s="49">
        <f t="shared" si="19"/>
        <v>-5.2770835558705485E-3</v>
      </c>
      <c r="G204" s="49">
        <f t="shared" si="18"/>
        <v>-1.2123250297730585E-2</v>
      </c>
      <c r="H204" s="22"/>
    </row>
    <row r="205" spans="1:8" ht="14.25" customHeight="1" x14ac:dyDescent="0.35">
      <c r="A205" s="47">
        <v>166.60000600000001</v>
      </c>
      <c r="B205" s="48">
        <f t="shared" si="15"/>
        <v>0.68828756015342829</v>
      </c>
      <c r="C205" s="49">
        <f t="shared" si="16"/>
        <v>-2.1084599936763315E-2</v>
      </c>
      <c r="D205" s="47">
        <v>75.449996999999996</v>
      </c>
      <c r="E205" s="50">
        <f t="shared" si="17"/>
        <v>0.31171243984657165</v>
      </c>
      <c r="F205" s="49">
        <f t="shared" si="19"/>
        <v>-1.9861112780348526E-3</v>
      </c>
      <c r="G205" s="49">
        <f t="shared" si="18"/>
        <v>-1.5131363439568987E-2</v>
      </c>
      <c r="H205" s="22"/>
    </row>
    <row r="206" spans="1:8" ht="14.25" customHeight="1" x14ac:dyDescent="0.35">
      <c r="A206" s="47">
        <v>166.199997</v>
      </c>
      <c r="B206" s="48">
        <f t="shared" si="15"/>
        <v>0.68156652729779177</v>
      </c>
      <c r="C206" s="49">
        <f t="shared" si="16"/>
        <v>-2.403901376341386E-3</v>
      </c>
      <c r="D206" s="47">
        <v>77.650002000000001</v>
      </c>
      <c r="E206" s="50">
        <f t="shared" si="17"/>
        <v>0.31843347270220823</v>
      </c>
      <c r="F206" s="49">
        <f t="shared" si="19"/>
        <v>2.8741429898870189E-2</v>
      </c>
      <c r="G206" s="49">
        <f t="shared" si="18"/>
        <v>7.5138146200849319E-3</v>
      </c>
      <c r="H206" s="22"/>
    </row>
    <row r="207" spans="1:8" ht="14.25" customHeight="1" x14ac:dyDescent="0.35">
      <c r="A207" s="47">
        <v>165.85000600000001</v>
      </c>
      <c r="B207" s="48">
        <f t="shared" si="15"/>
        <v>0.68632319397099628</v>
      </c>
      <c r="C207" s="49">
        <f t="shared" si="16"/>
        <v>-2.1080628004766606E-3</v>
      </c>
      <c r="D207" s="47">
        <v>75.800003000000004</v>
      </c>
      <c r="E207" s="50">
        <f t="shared" si="17"/>
        <v>0.31367680602900372</v>
      </c>
      <c r="F207" s="49">
        <f t="shared" si="19"/>
        <v>-2.4113243125134218E-2</v>
      </c>
      <c r="G207" s="49">
        <f t="shared" si="18"/>
        <v>-9.0105774808075176E-3</v>
      </c>
      <c r="H207" s="22"/>
    </row>
    <row r="208" spans="1:8" ht="14.25" customHeight="1" x14ac:dyDescent="0.35">
      <c r="A208" s="47">
        <v>163.800003</v>
      </c>
      <c r="B208" s="48">
        <f t="shared" si="15"/>
        <v>0.6733813072970195</v>
      </c>
      <c r="C208" s="49">
        <f t="shared" si="16"/>
        <v>-1.243761183634224E-2</v>
      </c>
      <c r="D208" s="47">
        <v>79.449996999999996</v>
      </c>
      <c r="E208" s="50">
        <f t="shared" si="17"/>
        <v>0.32661869270298044</v>
      </c>
      <c r="F208" s="49">
        <f t="shared" si="19"/>
        <v>4.7029522996965417E-2</v>
      </c>
      <c r="G208" s="49">
        <f t="shared" si="18"/>
        <v>6.9854660017045801E-3</v>
      </c>
      <c r="H208" s="22"/>
    </row>
    <row r="209" spans="1:8" ht="14.25" customHeight="1" x14ac:dyDescent="0.35">
      <c r="A209" s="47">
        <v>161.75</v>
      </c>
      <c r="B209" s="48">
        <f t="shared" si="15"/>
        <v>0.67409877900519422</v>
      </c>
      <c r="C209" s="49">
        <f t="shared" si="16"/>
        <v>-1.2594256352977231E-2</v>
      </c>
      <c r="D209" s="47">
        <v>78.199996999999996</v>
      </c>
      <c r="E209" s="50">
        <f t="shared" si="17"/>
        <v>0.32590122099480584</v>
      </c>
      <c r="F209" s="49">
        <f t="shared" si="19"/>
        <v>-1.5858246035033694E-2</v>
      </c>
      <c r="G209" s="49">
        <f t="shared" si="18"/>
        <v>-1.365799457567388E-2</v>
      </c>
      <c r="H209" s="22"/>
    </row>
    <row r="210" spans="1:8" ht="14.25" customHeight="1" x14ac:dyDescent="0.35">
      <c r="A210" s="47">
        <v>165.5</v>
      </c>
      <c r="B210" s="48">
        <f t="shared" si="15"/>
        <v>0.68177136972193619</v>
      </c>
      <c r="C210" s="49">
        <f t="shared" si="16"/>
        <v>2.2919261436107709E-2</v>
      </c>
      <c r="D210" s="47">
        <v>77.25</v>
      </c>
      <c r="E210" s="50">
        <f t="shared" si="17"/>
        <v>0.31822863027806386</v>
      </c>
      <c r="F210" s="49">
        <f t="shared" si="19"/>
        <v>-1.2222693410238423E-2</v>
      </c>
      <c r="G210" s="49">
        <f t="shared" si="18"/>
        <v>1.1736085280061412E-2</v>
      </c>
      <c r="H210" s="22"/>
    </row>
    <row r="211" spans="1:8" ht="14.25" customHeight="1" x14ac:dyDescent="0.35">
      <c r="A211" s="47">
        <v>163.5</v>
      </c>
      <c r="B211" s="48">
        <f t="shared" si="15"/>
        <v>0.67983367983367982</v>
      </c>
      <c r="C211" s="49">
        <f t="shared" si="16"/>
        <v>-1.2158204479809519E-2</v>
      </c>
      <c r="D211" s="47">
        <v>77</v>
      </c>
      <c r="E211" s="50">
        <f t="shared" si="17"/>
        <v>0.32016632016632018</v>
      </c>
      <c r="F211" s="49">
        <f t="shared" si="19"/>
        <v>-3.2414939241709557E-3</v>
      </c>
      <c r="G211" s="49">
        <f t="shared" si="18"/>
        <v>-9.3033740732225353E-3</v>
      </c>
      <c r="H211" s="22"/>
    </row>
    <row r="212" spans="1:8" ht="14.25" customHeight="1" x14ac:dyDescent="0.35">
      <c r="A212" s="47">
        <v>159.35000600000001</v>
      </c>
      <c r="B212" s="48">
        <f t="shared" si="15"/>
        <v>0.67967585106119255</v>
      </c>
      <c r="C212" s="49">
        <f t="shared" si="16"/>
        <v>-2.5709911820998122E-2</v>
      </c>
      <c r="D212" s="47">
        <v>75.099997999999999</v>
      </c>
      <c r="E212" s="50">
        <f t="shared" si="17"/>
        <v>0.32032414893880745</v>
      </c>
      <c r="F212" s="49">
        <f t="shared" si="19"/>
        <v>-2.4984889714753621E-2</v>
      </c>
      <c r="G212" s="49">
        <f t="shared" si="18"/>
        <v>-2.5477669731853531E-2</v>
      </c>
      <c r="H212" s="22"/>
    </row>
    <row r="213" spans="1:8" ht="14.25" customHeight="1" x14ac:dyDescent="0.35">
      <c r="A213" s="47">
        <v>160.300003</v>
      </c>
      <c r="B213" s="48">
        <f t="shared" si="15"/>
        <v>0.68227282225424934</v>
      </c>
      <c r="C213" s="49">
        <f t="shared" si="16"/>
        <v>5.9439998141067787E-3</v>
      </c>
      <c r="D213" s="47">
        <v>74.650002000000001</v>
      </c>
      <c r="E213" s="50">
        <f t="shared" si="17"/>
        <v>0.31772717774575066</v>
      </c>
      <c r="F213" s="49">
        <f t="shared" si="19"/>
        <v>-6.0099813620366621E-3</v>
      </c>
      <c r="G213" s="49">
        <f t="shared" si="18"/>
        <v>2.1458951121848943E-3</v>
      </c>
      <c r="H213" s="22"/>
    </row>
    <row r="214" spans="1:8" ht="14.25" customHeight="1" x14ac:dyDescent="0.35">
      <c r="A214" s="47">
        <v>158.35000600000001</v>
      </c>
      <c r="B214" s="48">
        <f t="shared" si="15"/>
        <v>0.67569874950205888</v>
      </c>
      <c r="C214" s="49">
        <f t="shared" si="16"/>
        <v>-1.2239267455020133E-2</v>
      </c>
      <c r="D214" s="47">
        <v>76</v>
      </c>
      <c r="E214" s="50">
        <f t="shared" si="17"/>
        <v>0.32430125049794112</v>
      </c>
      <c r="F214" s="49">
        <f t="shared" si="19"/>
        <v>1.7922789509437383E-2</v>
      </c>
      <c r="G214" s="49">
        <f t="shared" si="18"/>
        <v>-2.4576746638564273E-3</v>
      </c>
      <c r="H214" s="22"/>
    </row>
    <row r="215" spans="1:8" ht="14.25" customHeight="1" x14ac:dyDescent="0.35">
      <c r="A215" s="47">
        <v>162.949997</v>
      </c>
      <c r="B215" s="48">
        <f t="shared" si="15"/>
        <v>0.68769782259165846</v>
      </c>
      <c r="C215" s="49">
        <f t="shared" si="16"/>
        <v>2.8635575997618398E-2</v>
      </c>
      <c r="D215" s="47">
        <v>74</v>
      </c>
      <c r="E215" s="50">
        <f t="shared" si="17"/>
        <v>0.31230217740834154</v>
      </c>
      <c r="F215" s="49">
        <f t="shared" si="19"/>
        <v>-2.6668247082161294E-2</v>
      </c>
      <c r="G215" s="49">
        <f t="shared" si="18"/>
        <v>1.1364071630797508E-2</v>
      </c>
      <c r="H215" s="22"/>
    </row>
    <row r="216" spans="1:8" ht="14.25" customHeight="1" x14ac:dyDescent="0.35">
      <c r="A216" s="47">
        <v>163.949997</v>
      </c>
      <c r="B216" s="48">
        <f t="shared" si="15"/>
        <v>0.69089759989249055</v>
      </c>
      <c r="C216" s="49">
        <f t="shared" si="16"/>
        <v>6.1180981193804827E-3</v>
      </c>
      <c r="D216" s="47">
        <v>73.349997999999999</v>
      </c>
      <c r="E216" s="50">
        <f t="shared" si="17"/>
        <v>0.3091024001075095</v>
      </c>
      <c r="F216" s="49">
        <f t="shared" si="19"/>
        <v>-8.8226158817097354E-3</v>
      </c>
      <c r="G216" s="49">
        <f t="shared" si="18"/>
        <v>1.4998875623236253E-3</v>
      </c>
      <c r="H216" s="22"/>
    </row>
    <row r="217" spans="1:8" ht="14.25" customHeight="1" x14ac:dyDescent="0.35">
      <c r="A217" s="47">
        <v>163.60000600000001</v>
      </c>
      <c r="B217" s="48">
        <f t="shared" si="15"/>
        <v>0.69014977401202571</v>
      </c>
      <c r="C217" s="49">
        <f t="shared" si="16"/>
        <v>-2.1370241489327736E-3</v>
      </c>
      <c r="D217" s="47">
        <v>73.449996999999996</v>
      </c>
      <c r="E217" s="50">
        <f t="shared" si="17"/>
        <v>0.30985022598797435</v>
      </c>
      <c r="F217" s="49">
        <f t="shared" si="19"/>
        <v>1.3623844533137402E-3</v>
      </c>
      <c r="G217" s="49">
        <f t="shared" si="18"/>
        <v>-1.0527316027024302E-3</v>
      </c>
      <c r="H217" s="22"/>
    </row>
    <row r="218" spans="1:8" ht="14.25" customHeight="1" x14ac:dyDescent="0.35">
      <c r="A218" s="47">
        <v>156.85000600000001</v>
      </c>
      <c r="B218" s="48">
        <f t="shared" si="15"/>
        <v>0.68151205677337168</v>
      </c>
      <c r="C218" s="49">
        <f t="shared" si="16"/>
        <v>-4.2134487953668164E-2</v>
      </c>
      <c r="D218" s="47">
        <v>73.300003000000004</v>
      </c>
      <c r="E218" s="50">
        <f t="shared" si="17"/>
        <v>0.31848794322662832</v>
      </c>
      <c r="F218" s="49">
        <f t="shared" si="19"/>
        <v>-2.0442119554743374E-3</v>
      </c>
      <c r="G218" s="49">
        <f t="shared" si="18"/>
        <v>-2.9366218407615548E-2</v>
      </c>
      <c r="H218" s="22"/>
    </row>
    <row r="219" spans="1:8" ht="14.25" customHeight="1" x14ac:dyDescent="0.35">
      <c r="A219" s="47">
        <v>151.85000600000001</v>
      </c>
      <c r="B219" s="48">
        <f t="shared" si="15"/>
        <v>0.67850761378229296</v>
      </c>
      <c r="C219" s="49">
        <f t="shared" si="16"/>
        <v>-3.2396741885360555E-2</v>
      </c>
      <c r="D219" s="47">
        <v>71.949996999999996</v>
      </c>
      <c r="E219" s="50">
        <f t="shared" si="17"/>
        <v>0.32149238621770704</v>
      </c>
      <c r="F219" s="49">
        <f t="shared" si="19"/>
        <v>-1.8589258182545542E-2</v>
      </c>
      <c r="G219" s="49">
        <f t="shared" si="18"/>
        <v>-2.7957741002080455E-2</v>
      </c>
      <c r="H219" s="22"/>
    </row>
    <row r="220" spans="1:8" ht="14.25" customHeight="1" x14ac:dyDescent="0.35">
      <c r="A220" s="47">
        <v>153.60000600000001</v>
      </c>
      <c r="B220" s="48">
        <f t="shared" si="15"/>
        <v>0.68206040529199996</v>
      </c>
      <c r="C220" s="49">
        <f t="shared" si="16"/>
        <v>1.1458628771637119E-2</v>
      </c>
      <c r="D220" s="47">
        <v>71.599997999999999</v>
      </c>
      <c r="E220" s="50">
        <f t="shared" si="17"/>
        <v>0.3179395947080001</v>
      </c>
      <c r="F220" s="49">
        <f t="shared" si="19"/>
        <v>-4.8763456041152516E-3</v>
      </c>
      <c r="G220" s="49">
        <f t="shared" si="18"/>
        <v>6.2650936390448442E-3</v>
      </c>
      <c r="H220" s="22"/>
    </row>
    <row r="221" spans="1:8" ht="14.25" customHeight="1" x14ac:dyDescent="0.35">
      <c r="A221" s="47">
        <v>154.800003</v>
      </c>
      <c r="B221" s="48">
        <f t="shared" si="15"/>
        <v>0.6838966154036682</v>
      </c>
      <c r="C221" s="49">
        <f t="shared" si="16"/>
        <v>7.7821207594005442E-3</v>
      </c>
      <c r="D221" s="47">
        <v>71.550003000000004</v>
      </c>
      <c r="E221" s="50">
        <f t="shared" si="17"/>
        <v>0.31610338459633175</v>
      </c>
      <c r="F221" s="49">
        <f t="shared" si="19"/>
        <v>-6.9849810245835222E-4</v>
      </c>
      <c r="G221" s="49">
        <f t="shared" si="18"/>
        <v>5.1013684336954556E-3</v>
      </c>
      <c r="H221" s="22"/>
    </row>
    <row r="222" spans="1:8" ht="14.25" customHeight="1" x14ac:dyDescent="0.35">
      <c r="A222" s="47">
        <v>154.199997</v>
      </c>
      <c r="B222" s="48">
        <f t="shared" si="15"/>
        <v>0.68396539832289283</v>
      </c>
      <c r="C222" s="49">
        <f t="shared" si="16"/>
        <v>-3.8835388614955639E-3</v>
      </c>
      <c r="D222" s="47">
        <v>71.25</v>
      </c>
      <c r="E222" s="50">
        <f t="shared" si="17"/>
        <v>0.31603460167710717</v>
      </c>
      <c r="F222" s="49">
        <f t="shared" si="19"/>
        <v>-4.2017287824203976E-3</v>
      </c>
      <c r="G222" s="49">
        <f t="shared" si="18"/>
        <v>-3.9840978864127139E-3</v>
      </c>
      <c r="H222" s="22"/>
    </row>
    <row r="223" spans="1:8" ht="14.25" customHeight="1" x14ac:dyDescent="0.35">
      <c r="A223" s="47">
        <v>152.85000600000001</v>
      </c>
      <c r="B223" s="48">
        <f t="shared" si="15"/>
        <v>0.68312849401104825</v>
      </c>
      <c r="C223" s="49">
        <f t="shared" si="16"/>
        <v>-8.79335408296247E-3</v>
      </c>
      <c r="D223" s="47">
        <v>70.900002000000001</v>
      </c>
      <c r="E223" s="50">
        <f t="shared" si="17"/>
        <v>0.31687150598895175</v>
      </c>
      <c r="F223" s="49">
        <f t="shared" si="19"/>
        <v>-4.9243574019337379E-3</v>
      </c>
      <c r="G223" s="49">
        <f t="shared" si="18"/>
        <v>-7.5673792779786401E-3</v>
      </c>
      <c r="H223" s="22"/>
    </row>
    <row r="224" spans="1:8" ht="14.25" customHeight="1" x14ac:dyDescent="0.35">
      <c r="A224" s="47">
        <v>155.550003</v>
      </c>
      <c r="B224" s="48">
        <f t="shared" si="15"/>
        <v>0.68000001311475411</v>
      </c>
      <c r="C224" s="49">
        <f t="shared" si="16"/>
        <v>1.7510155039035444E-2</v>
      </c>
      <c r="D224" s="47">
        <v>73.199996999999996</v>
      </c>
      <c r="E224" s="50">
        <f t="shared" si="17"/>
        <v>0.31999998688524589</v>
      </c>
      <c r="F224" s="49">
        <f t="shared" si="19"/>
        <v>3.1924918236832314E-2</v>
      </c>
      <c r="G224" s="49">
        <f t="shared" si="18"/>
        <v>2.212287907328437E-2</v>
      </c>
      <c r="H224" s="22"/>
    </row>
    <row r="225" spans="1:8" ht="14.25" customHeight="1" x14ac:dyDescent="0.35">
      <c r="A225" s="47">
        <v>158.14999399999999</v>
      </c>
      <c r="B225" s="48">
        <f t="shared" si="15"/>
        <v>0.67686710062573341</v>
      </c>
      <c r="C225" s="49">
        <f t="shared" si="16"/>
        <v>1.6576669182942289E-2</v>
      </c>
      <c r="D225" s="47">
        <v>75.5</v>
      </c>
      <c r="E225" s="50">
        <f t="shared" si="17"/>
        <v>0.32313289937426665</v>
      </c>
      <c r="F225" s="49">
        <f t="shared" si="19"/>
        <v>3.0937276271320605E-2</v>
      </c>
      <c r="G225" s="49">
        <f t="shared" si="18"/>
        <v>2.1217053788184621E-2</v>
      </c>
      <c r="H225" s="22"/>
    </row>
    <row r="226" spans="1:8" ht="14.25" customHeight="1" x14ac:dyDescent="0.35">
      <c r="A226" s="47">
        <v>158.699997</v>
      </c>
      <c r="B226" s="48">
        <f t="shared" si="15"/>
        <v>0.67704778610190575</v>
      </c>
      <c r="C226" s="49">
        <f t="shared" si="16"/>
        <v>3.471696815780335E-3</v>
      </c>
      <c r="D226" s="47">
        <v>75.699996999999996</v>
      </c>
      <c r="E226" s="50">
        <f t="shared" si="17"/>
        <v>0.3229522138980942</v>
      </c>
      <c r="F226" s="49">
        <f t="shared" si="19"/>
        <v>2.6454645583044042E-3</v>
      </c>
      <c r="G226" s="49">
        <f t="shared" si="18"/>
        <v>3.2048632790344627E-3</v>
      </c>
      <c r="H226" s="22"/>
    </row>
    <row r="227" spans="1:8" ht="14.25" customHeight="1" x14ac:dyDescent="0.35">
      <c r="A227" s="47">
        <v>156.85000600000001</v>
      </c>
      <c r="B227" s="48">
        <f t="shared" si="15"/>
        <v>0.67856370275979527</v>
      </c>
      <c r="C227" s="49">
        <f t="shared" si="16"/>
        <v>-1.1725635738976945E-2</v>
      </c>
      <c r="D227" s="47">
        <v>74.300003000000004</v>
      </c>
      <c r="E227" s="50">
        <f t="shared" si="17"/>
        <v>0.32143629724020473</v>
      </c>
      <c r="F227" s="49">
        <f t="shared" si="19"/>
        <v>-1.8667128712720086E-2</v>
      </c>
      <c r="G227" s="49">
        <f t="shared" si="18"/>
        <v>-1.3956883537775838E-2</v>
      </c>
      <c r="H227" s="22"/>
    </row>
    <row r="228" spans="1:8" ht="14.25" customHeight="1" x14ac:dyDescent="0.35">
      <c r="A228" s="47">
        <v>155.60000600000001</v>
      </c>
      <c r="B228" s="48">
        <f t="shared" si="15"/>
        <v>0.67184802231827234</v>
      </c>
      <c r="C228" s="49">
        <f t="shared" si="16"/>
        <v>-8.0013225850926479E-3</v>
      </c>
      <c r="D228" s="47">
        <v>76</v>
      </c>
      <c r="E228" s="50">
        <f t="shared" si="17"/>
        <v>0.32815197768172766</v>
      </c>
      <c r="F228" s="49">
        <f t="shared" si="19"/>
        <v>2.2622348185767846E-2</v>
      </c>
      <c r="G228" s="49">
        <f t="shared" si="18"/>
        <v>2.0478955422393403E-3</v>
      </c>
      <c r="H228" s="22"/>
    </row>
    <row r="229" spans="1:8" ht="14.25" customHeight="1" x14ac:dyDescent="0.35">
      <c r="A229" s="47">
        <v>162.25</v>
      </c>
      <c r="B229" s="48">
        <f t="shared" si="15"/>
        <v>0.68575655693792525</v>
      </c>
      <c r="C229" s="49">
        <f t="shared" si="16"/>
        <v>4.1849705279497537E-2</v>
      </c>
      <c r="D229" s="47">
        <v>74.349997999999999</v>
      </c>
      <c r="E229" s="50">
        <f t="shared" si="17"/>
        <v>0.31424344306207475</v>
      </c>
      <c r="F229" s="49">
        <f t="shared" si="19"/>
        <v>-2.1949694279965615E-2</v>
      </c>
      <c r="G229" s="49">
        <f t="shared" si="18"/>
        <v>2.180116229663882E-2</v>
      </c>
      <c r="H229" s="22"/>
    </row>
    <row r="230" spans="1:8" ht="14.25" customHeight="1" x14ac:dyDescent="0.35">
      <c r="A230" s="47">
        <v>159.699997</v>
      </c>
      <c r="B230" s="48">
        <f t="shared" si="15"/>
        <v>0.6679213620573875</v>
      </c>
      <c r="C230" s="49">
        <f t="shared" si="16"/>
        <v>-1.5841319148455171E-2</v>
      </c>
      <c r="D230" s="47">
        <v>79.400002000000001</v>
      </c>
      <c r="E230" s="50">
        <f t="shared" si="17"/>
        <v>0.33207863794261244</v>
      </c>
      <c r="F230" s="49">
        <f t="shared" si="19"/>
        <v>6.5714747435641138E-2</v>
      </c>
      <c r="G230" s="49">
        <f t="shared" si="18"/>
        <v>1.1241708358748541E-2</v>
      </c>
      <c r="H230" s="22"/>
    </row>
    <row r="231" spans="1:8" ht="14.25" customHeight="1" x14ac:dyDescent="0.35">
      <c r="A231" s="47">
        <v>159.25</v>
      </c>
      <c r="B231" s="48">
        <f t="shared" si="15"/>
        <v>0.66743504331462733</v>
      </c>
      <c r="C231" s="49">
        <f t="shared" si="16"/>
        <v>-2.8217419834714774E-3</v>
      </c>
      <c r="D231" s="47">
        <v>79.349997999999999</v>
      </c>
      <c r="E231" s="50">
        <f t="shared" si="17"/>
        <v>0.33256495668537267</v>
      </c>
      <c r="F231" s="49">
        <f t="shared" si="19"/>
        <v>-6.2997167437774657E-4</v>
      </c>
      <c r="G231" s="49">
        <f t="shared" si="18"/>
        <v>-2.092835985563435E-3</v>
      </c>
      <c r="H231" s="22"/>
    </row>
    <row r="232" spans="1:8" ht="14.25" customHeight="1" x14ac:dyDescent="0.35">
      <c r="A232" s="47">
        <v>157</v>
      </c>
      <c r="B232" s="48">
        <f t="shared" si="15"/>
        <v>0.66638370684536252</v>
      </c>
      <c r="C232" s="49">
        <f t="shared" si="16"/>
        <v>-1.4229489103964651E-2</v>
      </c>
      <c r="D232" s="47">
        <v>78.599997999999999</v>
      </c>
      <c r="E232" s="50">
        <f t="shared" si="17"/>
        <v>0.33361629315463748</v>
      </c>
      <c r="F232" s="49">
        <f t="shared" si="19"/>
        <v>-9.4967477777609371E-3</v>
      </c>
      <c r="G232" s="49">
        <f t="shared" si="18"/>
        <v>-1.2650569486256804E-2</v>
      </c>
      <c r="H232" s="22"/>
    </row>
    <row r="233" spans="1:8" ht="14.25" customHeight="1" x14ac:dyDescent="0.35">
      <c r="A233" s="47">
        <v>153.699997</v>
      </c>
      <c r="B233" s="48">
        <f t="shared" si="15"/>
        <v>0.65739948796833803</v>
      </c>
      <c r="C233" s="49">
        <f t="shared" si="16"/>
        <v>-2.1243174322300717E-2</v>
      </c>
      <c r="D233" s="47">
        <v>80.099997999999999</v>
      </c>
      <c r="E233" s="50">
        <f t="shared" si="17"/>
        <v>0.34260051203166192</v>
      </c>
      <c r="F233" s="49">
        <f t="shared" si="19"/>
        <v>1.8904155115656192E-2</v>
      </c>
      <c r="G233" s="49">
        <f t="shared" si="18"/>
        <v>-7.4886787001528657E-3</v>
      </c>
      <c r="H233" s="22"/>
    </row>
    <row r="234" spans="1:8" ht="14.25" customHeight="1" x14ac:dyDescent="0.35">
      <c r="A234" s="47">
        <v>147.699997</v>
      </c>
      <c r="B234" s="48">
        <f t="shared" si="15"/>
        <v>0.63431392585060731</v>
      </c>
      <c r="C234" s="49">
        <f t="shared" si="16"/>
        <v>-3.9819461800115571E-2</v>
      </c>
      <c r="D234" s="47">
        <v>85.150002000000001</v>
      </c>
      <c r="E234" s="50">
        <f t="shared" si="17"/>
        <v>0.36568607414939264</v>
      </c>
      <c r="F234" s="49">
        <f t="shared" si="19"/>
        <v>6.1138601491135279E-2</v>
      </c>
      <c r="G234" s="49">
        <f t="shared" si="18"/>
        <v>-2.9005039814121378E-3</v>
      </c>
      <c r="H234" s="22"/>
    </row>
    <row r="235" spans="1:8" ht="14.25" customHeight="1" x14ac:dyDescent="0.35">
      <c r="A235" s="47">
        <v>155.85000600000001</v>
      </c>
      <c r="B235" s="48">
        <f t="shared" si="15"/>
        <v>0.64096236985950517</v>
      </c>
      <c r="C235" s="49">
        <f t="shared" si="16"/>
        <v>5.3710875486009856E-2</v>
      </c>
      <c r="D235" s="47">
        <v>87.300003000000004</v>
      </c>
      <c r="E235" s="50">
        <f t="shared" si="17"/>
        <v>0.35903763014049489</v>
      </c>
      <c r="F235" s="49">
        <f t="shared" si="19"/>
        <v>2.4936066613157715E-2</v>
      </c>
      <c r="G235" s="49">
        <f t="shared" si="18"/>
        <v>4.3379636300555344E-2</v>
      </c>
      <c r="H235" s="22"/>
    </row>
    <row r="236" spans="1:8" ht="14.25" customHeight="1" x14ac:dyDescent="0.35">
      <c r="A236" s="47">
        <v>156</v>
      </c>
      <c r="B236" s="48">
        <f t="shared" si="15"/>
        <v>0.65162906723785241</v>
      </c>
      <c r="C236" s="49">
        <f t="shared" si="16"/>
        <v>9.6196253763530955E-4</v>
      </c>
      <c r="D236" s="47">
        <v>83.400002000000001</v>
      </c>
      <c r="E236" s="50">
        <f t="shared" si="17"/>
        <v>0.34837093276214759</v>
      </c>
      <c r="F236" s="49">
        <f t="shared" si="19"/>
        <v>-4.5702163864300982E-2</v>
      </c>
      <c r="G236" s="49">
        <f t="shared" si="18"/>
        <v>-1.5294462703537995E-2</v>
      </c>
      <c r="H236" s="22"/>
    </row>
    <row r="237" spans="1:8" ht="14.25" customHeight="1" x14ac:dyDescent="0.35">
      <c r="A237" s="47">
        <v>152.25</v>
      </c>
      <c r="B237" s="48">
        <f t="shared" si="15"/>
        <v>0.65724152249305834</v>
      </c>
      <c r="C237" s="49">
        <f t="shared" si="16"/>
        <v>-2.4332100659530669E-2</v>
      </c>
      <c r="D237" s="47">
        <v>79.400002000000001</v>
      </c>
      <c r="E237" s="50">
        <f t="shared" si="17"/>
        <v>0.34275847750694172</v>
      </c>
      <c r="F237" s="49">
        <f t="shared" si="19"/>
        <v>-4.914993990350959E-2</v>
      </c>
      <c r="G237" s="49">
        <f t="shared" si="18"/>
        <v>-3.2838625453808917E-2</v>
      </c>
      <c r="H237" s="22"/>
    </row>
    <row r="238" spans="1:8" ht="14.25" customHeight="1" x14ac:dyDescent="0.35">
      <c r="A238" s="47">
        <v>146.050003</v>
      </c>
      <c r="B238" s="48">
        <f t="shared" si="15"/>
        <v>0.66674275736029098</v>
      </c>
      <c r="C238" s="49">
        <f t="shared" si="16"/>
        <v>-4.1574857215346005E-2</v>
      </c>
      <c r="D238" s="47">
        <v>73</v>
      </c>
      <c r="E238" s="50">
        <f t="shared" si="17"/>
        <v>0.33325724263970907</v>
      </c>
      <c r="F238" s="49">
        <f t="shared" si="19"/>
        <v>-8.4038952293615438E-2</v>
      </c>
      <c r="G238" s="49">
        <f t="shared" si="18"/>
        <v>-5.5726324452320522E-2</v>
      </c>
      <c r="H238" s="22"/>
    </row>
    <row r="239" spans="1:8" ht="14.25" customHeight="1" x14ac:dyDescent="0.35">
      <c r="A239" s="47">
        <v>147.75</v>
      </c>
      <c r="B239" s="48">
        <f t="shared" si="15"/>
        <v>0.66855203619909498</v>
      </c>
      <c r="C239" s="49">
        <f t="shared" si="16"/>
        <v>1.1572606911547156E-2</v>
      </c>
      <c r="D239" s="47">
        <v>73.25</v>
      </c>
      <c r="E239" s="50">
        <f t="shared" si="17"/>
        <v>0.33144796380090497</v>
      </c>
      <c r="F239" s="49">
        <f t="shared" si="19"/>
        <v>3.4188067487854611E-3</v>
      </c>
      <c r="G239" s="49">
        <f t="shared" si="18"/>
        <v>8.8700464503603041E-3</v>
      </c>
      <c r="H239" s="22"/>
    </row>
    <row r="240" spans="1:8" ht="14.25" customHeight="1" x14ac:dyDescent="0.35">
      <c r="A240" s="47">
        <v>143.64999399999999</v>
      </c>
      <c r="B240" s="48">
        <f t="shared" si="15"/>
        <v>0.66566263513739821</v>
      </c>
      <c r="C240" s="49">
        <f t="shared" si="16"/>
        <v>-2.8141912629096509E-2</v>
      </c>
      <c r="D240" s="47">
        <v>72.150002000000001</v>
      </c>
      <c r="E240" s="50">
        <f t="shared" si="17"/>
        <v>0.33433736486260179</v>
      </c>
      <c r="F240" s="49">
        <f t="shared" si="19"/>
        <v>-1.5130934957269505E-2</v>
      </c>
      <c r="G240" s="49">
        <f t="shared" si="18"/>
        <v>-2.3791856640011717E-2</v>
      </c>
      <c r="H240" s="22"/>
    </row>
    <row r="241" spans="1:8" ht="14.25" customHeight="1" x14ac:dyDescent="0.35">
      <c r="A241" s="47">
        <v>144.64999399999999</v>
      </c>
      <c r="B241" s="48">
        <f t="shared" si="15"/>
        <v>0.66643628963715806</v>
      </c>
      <c r="C241" s="49">
        <f t="shared" si="16"/>
        <v>6.9372462855990689E-3</v>
      </c>
      <c r="D241" s="47">
        <v>72.400002000000001</v>
      </c>
      <c r="E241" s="50">
        <f t="shared" si="17"/>
        <v>0.33356371036284194</v>
      </c>
      <c r="F241" s="49">
        <f t="shared" si="19"/>
        <v>3.4590140760723926E-3</v>
      </c>
      <c r="G241" s="49">
        <f t="shared" si="18"/>
        <v>5.7770342442858046E-3</v>
      </c>
      <c r="H241" s="22"/>
    </row>
    <row r="242" spans="1:8" ht="14.25" customHeight="1" x14ac:dyDescent="0.35">
      <c r="A242" s="47">
        <v>146.85000600000001</v>
      </c>
      <c r="B242" s="48">
        <f t="shared" si="15"/>
        <v>0.6702419077067483</v>
      </c>
      <c r="C242" s="49">
        <f t="shared" si="16"/>
        <v>1.5094708559936611E-2</v>
      </c>
      <c r="D242" s="47">
        <v>72.25</v>
      </c>
      <c r="E242" s="50">
        <f t="shared" si="17"/>
        <v>0.3297580922932517</v>
      </c>
      <c r="F242" s="49">
        <f t="shared" si="19"/>
        <v>-2.0740000234381693E-3</v>
      </c>
      <c r="G242" s="49">
        <f t="shared" si="18"/>
        <v>9.4331879703441687E-3</v>
      </c>
      <c r="H242" s="22"/>
    </row>
    <row r="243" spans="1:8" ht="14.25" customHeight="1" x14ac:dyDescent="0.35">
      <c r="A243" s="47">
        <v>145.85000600000001</v>
      </c>
      <c r="B243" s="48">
        <f t="shared" si="15"/>
        <v>0.67042061130194519</v>
      </c>
      <c r="C243" s="49">
        <f t="shared" si="16"/>
        <v>-6.8329610507614595E-3</v>
      </c>
      <c r="D243" s="47">
        <v>71.699996999999996</v>
      </c>
      <c r="E243" s="50">
        <f t="shared" si="17"/>
        <v>0.32957938869805481</v>
      </c>
      <c r="F243" s="49">
        <f t="shared" si="19"/>
        <v>-7.6416212279720288E-3</v>
      </c>
      <c r="G243" s="49">
        <f t="shared" si="18"/>
        <v>-7.0994787776309798E-3</v>
      </c>
      <c r="H243" s="22"/>
    </row>
    <row r="244" spans="1:8" ht="14.25" customHeight="1" x14ac:dyDescent="0.35">
      <c r="A244" s="47">
        <v>146.25</v>
      </c>
      <c r="B244" s="48">
        <f t="shared" si="15"/>
        <v>0.67520776246729242</v>
      </c>
      <c r="C244" s="49">
        <f t="shared" si="16"/>
        <v>2.7387486600806226E-3</v>
      </c>
      <c r="D244" s="47">
        <v>70.349997999999999</v>
      </c>
      <c r="E244" s="50">
        <f t="shared" si="17"/>
        <v>0.32479223753270764</v>
      </c>
      <c r="F244" s="49">
        <f t="shared" si="19"/>
        <v>-1.9007950633454018E-2</v>
      </c>
      <c r="G244" s="49">
        <f t="shared" si="18"/>
        <v>-4.3244104624174454E-3</v>
      </c>
      <c r="H244" s="22"/>
    </row>
    <row r="245" spans="1:8" ht="14.25" customHeight="1" x14ac:dyDescent="0.35">
      <c r="A245" s="47">
        <v>150.35000600000001</v>
      </c>
      <c r="B245" s="48">
        <f t="shared" si="15"/>
        <v>0.68449806437294525</v>
      </c>
      <c r="C245" s="49">
        <f t="shared" si="16"/>
        <v>2.7648463229455494E-2</v>
      </c>
      <c r="D245" s="47">
        <v>69.300003000000004</v>
      </c>
      <c r="E245" s="50">
        <f t="shared" si="17"/>
        <v>0.31550193562705475</v>
      </c>
      <c r="F245" s="49">
        <f t="shared" si="19"/>
        <v>-1.5037805645215556E-2</v>
      </c>
      <c r="G245" s="49">
        <f t="shared" si="18"/>
        <v>1.4180862774799876E-2</v>
      </c>
      <c r="H245" s="22"/>
    </row>
    <row r="246" spans="1:8" ht="14.25" customHeight="1" x14ac:dyDescent="0.35">
      <c r="A246" s="47">
        <v>149.89999399999999</v>
      </c>
      <c r="B246" s="48">
        <f t="shared" si="15"/>
        <v>0.67659669016649404</v>
      </c>
      <c r="C246" s="49">
        <f t="shared" si="16"/>
        <v>-2.9975842595545924E-3</v>
      </c>
      <c r="D246" s="47">
        <v>71.650002000000001</v>
      </c>
      <c r="E246" s="50">
        <f t="shared" si="17"/>
        <v>0.32340330983350596</v>
      </c>
      <c r="F246" s="49">
        <f t="shared" si="19"/>
        <v>3.3348232701748769E-2</v>
      </c>
      <c r="G246" s="49">
        <f t="shared" si="18"/>
        <v>8.7567732443336946E-3</v>
      </c>
      <c r="H246" s="22"/>
    </row>
    <row r="247" spans="1:8" ht="14.25" customHeight="1" x14ac:dyDescent="0.35">
      <c r="A247" s="47">
        <v>148</v>
      </c>
      <c r="B247" s="48">
        <f t="shared" si="15"/>
        <v>0.6765714285714286</v>
      </c>
      <c r="C247" s="49">
        <f t="shared" si="16"/>
        <v>-1.2756091317751661E-2</v>
      </c>
      <c r="D247" s="47">
        <v>70.75</v>
      </c>
      <c r="E247" s="50">
        <f t="shared" si="17"/>
        <v>0.32342857142857145</v>
      </c>
      <c r="F247" s="49">
        <f t="shared" si="19"/>
        <v>-1.264064566430176E-2</v>
      </c>
      <c r="G247" s="49">
        <f t="shared" si="18"/>
        <v>-1.2718752894978723E-2</v>
      </c>
      <c r="H247" s="22"/>
    </row>
    <row r="248" spans="1:8" ht="14.25" customHeight="1" x14ac:dyDescent="0.3"/>
    <row r="249" spans="1:8" ht="14.25" customHeight="1" x14ac:dyDescent="0.3"/>
    <row r="250" spans="1:8" ht="14.25" customHeight="1" x14ac:dyDescent="0.3"/>
    <row r="251" spans="1:8" ht="14.25" customHeight="1" x14ac:dyDescent="0.3"/>
    <row r="252" spans="1:8" ht="14.25" customHeight="1" x14ac:dyDescent="0.3"/>
    <row r="253" spans="1:8" ht="14.25" customHeight="1" x14ac:dyDescent="0.3"/>
    <row r="254" spans="1:8" ht="14.25" customHeight="1" x14ac:dyDescent="0.3"/>
    <row r="255" spans="1:8" ht="14.25" customHeight="1" x14ac:dyDescent="0.3"/>
    <row r="256" spans="1:8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  <tableParts count="2">
    <tablePart r:id="rId1"/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000"/>
  <sheetViews>
    <sheetView workbookViewId="0">
      <selection activeCell="H24" sqref="H24"/>
    </sheetView>
  </sheetViews>
  <sheetFormatPr defaultColWidth="12.6640625" defaultRowHeight="15" customHeight="1" x14ac:dyDescent="0.3"/>
  <cols>
    <col min="1" max="1" width="7.6640625" customWidth="1"/>
    <col min="2" max="2" width="16.1640625" customWidth="1"/>
    <col min="3" max="3" width="17" customWidth="1"/>
    <col min="4" max="4" width="10" customWidth="1"/>
    <col min="5" max="5" width="20.33203125" customWidth="1"/>
    <col min="6" max="6" width="21.5" customWidth="1"/>
    <col min="7" max="7" width="17" customWidth="1"/>
    <col min="8" max="8" width="14.6640625" customWidth="1"/>
    <col min="9" max="9" width="36.33203125" bestFit="1" customWidth="1"/>
    <col min="10" max="10" width="11.5" customWidth="1"/>
    <col min="11" max="25" width="7.6640625" customWidth="1"/>
  </cols>
  <sheetData>
    <row r="1" spans="1:10" ht="14.25" customHeight="1" x14ac:dyDescent="0.35">
      <c r="A1" s="40" t="s">
        <v>22</v>
      </c>
      <c r="B1" s="41" t="s">
        <v>54</v>
      </c>
      <c r="C1" s="46" t="s">
        <v>34</v>
      </c>
      <c r="D1" s="40" t="s">
        <v>24</v>
      </c>
      <c r="E1" s="46" t="s">
        <v>55</v>
      </c>
      <c r="F1" s="46" t="s">
        <v>35</v>
      </c>
      <c r="G1" s="46" t="s">
        <v>56</v>
      </c>
      <c r="H1" s="42"/>
    </row>
    <row r="2" spans="1:10" ht="14.25" customHeight="1" x14ac:dyDescent="0.35">
      <c r="A2" s="47">
        <v>1388</v>
      </c>
      <c r="B2" s="48">
        <f>A2/(A2+D2)</f>
        <v>0.92786950875343333</v>
      </c>
      <c r="C2" s="49">
        <v>0</v>
      </c>
      <c r="D2" s="47">
        <v>107.900002</v>
      </c>
      <c r="E2" s="50">
        <f>D2/(A2+D2)</f>
        <v>7.2130491246566619E-2</v>
      </c>
      <c r="F2" s="49">
        <v>0</v>
      </c>
      <c r="G2" s="49">
        <f>(B2*C2)+(E2*F2)</f>
        <v>0</v>
      </c>
      <c r="H2" s="22"/>
    </row>
    <row r="3" spans="1:10" ht="14.25" customHeight="1" x14ac:dyDescent="0.35">
      <c r="A3" s="47">
        <v>1394.9499510000001</v>
      </c>
      <c r="B3" s="48">
        <f t="shared" ref="B3:B66" si="0">A3/(A3+D3)</f>
        <v>0.92984268535014769</v>
      </c>
      <c r="C3" s="49">
        <f t="shared" ref="C3:C66" si="1">LN(A3/A2)</f>
        <v>4.9946751257513187E-3</v>
      </c>
      <c r="D3" s="47">
        <v>105.25</v>
      </c>
      <c r="E3" s="50">
        <f t="shared" ref="E3:E66" si="2">D3/(A3+D3)</f>
        <v>7.0157314649852295E-2</v>
      </c>
      <c r="F3" s="49">
        <f>LN(D3/D2)</f>
        <v>-2.486641823727918E-2</v>
      </c>
      <c r="G3" s="49">
        <f t="shared" ref="G3:G66" si="3">(B3*C3)+(E3*F3)</f>
        <v>2.8997010028925718E-3</v>
      </c>
      <c r="H3" s="22"/>
    </row>
    <row r="4" spans="1:10" ht="14.25" customHeight="1" x14ac:dyDescent="0.35">
      <c r="A4" s="47">
        <v>1416.8000489999999</v>
      </c>
      <c r="B4" s="48">
        <f t="shared" si="0"/>
        <v>0.92959779585389057</v>
      </c>
      <c r="C4" s="49">
        <f t="shared" si="1"/>
        <v>1.5542304861102118E-2</v>
      </c>
      <c r="D4" s="47">
        <v>107.300003</v>
      </c>
      <c r="E4" s="50">
        <f t="shared" si="2"/>
        <v>7.040220414610944E-2</v>
      </c>
      <c r="F4" s="49">
        <f t="shared" ref="F4:F67" si="4">LN(D4/D3)</f>
        <v>1.9290205033155212E-2</v>
      </c>
      <c r="G4" s="49">
        <f t="shared" si="3"/>
        <v>1.5806165294134238E-2</v>
      </c>
      <c r="H4" s="22"/>
      <c r="I4" s="43" t="s">
        <v>62</v>
      </c>
      <c r="J4" s="44">
        <f>CORREL(A2:A247,D2:D247)</f>
        <v>-8.8399752805904064E-2</v>
      </c>
    </row>
    <row r="5" spans="1:10" ht="14.25" customHeight="1" x14ac:dyDescent="0.35">
      <c r="A5" s="47">
        <v>1445</v>
      </c>
      <c r="B5" s="48">
        <f t="shared" si="0"/>
        <v>0.93150684931506844</v>
      </c>
      <c r="C5" s="49">
        <f t="shared" si="1"/>
        <v>1.9708479492929174E-2</v>
      </c>
      <c r="D5" s="47">
        <v>106.25</v>
      </c>
      <c r="E5" s="50">
        <f t="shared" si="2"/>
        <v>6.8493150684931503E-2</v>
      </c>
      <c r="F5" s="49">
        <f t="shared" si="4"/>
        <v>-9.8338697911197082E-3</v>
      </c>
      <c r="G5" s="49">
        <f t="shared" si="3"/>
        <v>1.7685030911829932E-2</v>
      </c>
      <c r="H5" s="22"/>
      <c r="I5" s="35" t="s">
        <v>57</v>
      </c>
      <c r="J5" s="45">
        <f>AVERAGE(G2:G247)</f>
        <v>2.8719130879424848E-4</v>
      </c>
    </row>
    <row r="6" spans="1:10" ht="14.25" customHeight="1" x14ac:dyDescent="0.35">
      <c r="A6" s="47">
        <v>1439.6999510000001</v>
      </c>
      <c r="B6" s="48">
        <f t="shared" si="0"/>
        <v>0.93202563388959414</v>
      </c>
      <c r="C6" s="49">
        <f t="shared" si="1"/>
        <v>-3.6745970490919501E-3</v>
      </c>
      <c r="D6" s="47">
        <v>105</v>
      </c>
      <c r="E6" s="50">
        <f t="shared" si="2"/>
        <v>6.7974366110405859E-2</v>
      </c>
      <c r="F6" s="49">
        <f t="shared" si="4"/>
        <v>-1.1834457647002796E-2</v>
      </c>
      <c r="G6" s="49">
        <f t="shared" si="3"/>
        <v>-4.2292584007842171E-3</v>
      </c>
      <c r="H6" s="22"/>
      <c r="I6" s="37" t="s">
        <v>53</v>
      </c>
      <c r="J6" s="39">
        <f>_xlfn.VAR.P(G2:G247)</f>
        <v>1.8448014044981163E-4</v>
      </c>
    </row>
    <row r="7" spans="1:10" ht="14.25" customHeight="1" x14ac:dyDescent="0.35">
      <c r="A7" s="47">
        <v>1423.849976</v>
      </c>
      <c r="B7" s="48">
        <f t="shared" si="0"/>
        <v>0.93391709196773598</v>
      </c>
      <c r="C7" s="49">
        <f t="shared" si="1"/>
        <v>-1.1070271008219229E-2</v>
      </c>
      <c r="D7" s="47">
        <v>100.75</v>
      </c>
      <c r="E7" s="50">
        <f t="shared" si="2"/>
        <v>6.6082908032264062E-2</v>
      </c>
      <c r="F7" s="49">
        <f t="shared" si="4"/>
        <v>-4.1318149330730976E-2</v>
      </c>
      <c r="G7" s="49">
        <f t="shared" si="3"/>
        <v>-1.3069138769576886E-2</v>
      </c>
      <c r="H7" s="22"/>
    </row>
    <row r="8" spans="1:10" ht="14.25" customHeight="1" x14ac:dyDescent="0.35">
      <c r="A8" s="47">
        <v>1384.8000489999999</v>
      </c>
      <c r="B8" s="48">
        <f t="shared" si="0"/>
        <v>0.93884746156814702</v>
      </c>
      <c r="C8" s="49">
        <f t="shared" si="1"/>
        <v>-2.7808693243051592E-2</v>
      </c>
      <c r="D8" s="47">
        <v>90.199996999999996</v>
      </c>
      <c r="E8" s="50">
        <f t="shared" si="2"/>
        <v>6.1152538431853039E-2</v>
      </c>
      <c r="F8" s="49">
        <f t="shared" si="4"/>
        <v>-0.11061280701763855</v>
      </c>
      <c r="G8" s="49">
        <f t="shared" si="3"/>
        <v>-3.2872374992967551E-2</v>
      </c>
      <c r="H8" s="22"/>
    </row>
    <row r="9" spans="1:10" ht="14.25" customHeight="1" x14ac:dyDescent="0.35">
      <c r="A9" s="47">
        <v>1380.9499510000001</v>
      </c>
      <c r="B9" s="48">
        <f t="shared" si="0"/>
        <v>0.9338946349907602</v>
      </c>
      <c r="C9" s="49">
        <f t="shared" si="1"/>
        <v>-2.7841276232195367E-3</v>
      </c>
      <c r="D9" s="47">
        <v>97.75</v>
      </c>
      <c r="E9" s="50">
        <f t="shared" si="2"/>
        <v>6.6105365009239789E-2</v>
      </c>
      <c r="F9" s="49">
        <f t="shared" si="4"/>
        <v>8.038380505632127E-2</v>
      </c>
      <c r="G9" s="49">
        <f t="shared" si="3"/>
        <v>2.7137189236253905E-3</v>
      </c>
      <c r="H9" s="22"/>
    </row>
    <row r="10" spans="1:10" ht="14.25" customHeight="1" x14ac:dyDescent="0.35">
      <c r="A10" s="47">
        <v>1404</v>
      </c>
      <c r="B10" s="48">
        <f t="shared" si="0"/>
        <v>0.93385214194123944</v>
      </c>
      <c r="C10" s="49">
        <f t="shared" si="1"/>
        <v>1.6553672962806017E-2</v>
      </c>
      <c r="D10" s="47">
        <v>99.449996999999996</v>
      </c>
      <c r="E10" s="50">
        <f t="shared" si="2"/>
        <v>6.614785805876057E-2</v>
      </c>
      <c r="F10" s="49">
        <f t="shared" si="4"/>
        <v>1.7241776268593065E-2</v>
      </c>
      <c r="G10" s="49">
        <f t="shared" si="3"/>
        <v>1.6599189522606982E-2</v>
      </c>
      <c r="H10" s="22"/>
    </row>
    <row r="11" spans="1:10" ht="14.25" customHeight="1" x14ac:dyDescent="0.35">
      <c r="A11" s="47">
        <v>1421</v>
      </c>
      <c r="B11" s="48">
        <f t="shared" si="0"/>
        <v>0.93579189990121836</v>
      </c>
      <c r="C11" s="49">
        <f t="shared" si="1"/>
        <v>1.2035543511344312E-2</v>
      </c>
      <c r="D11" s="47">
        <v>97.5</v>
      </c>
      <c r="E11" s="50">
        <f t="shared" si="2"/>
        <v>6.4208100098781695E-2</v>
      </c>
      <c r="F11" s="49">
        <f t="shared" si="4"/>
        <v>-1.9802597130266691E-2</v>
      </c>
      <c r="G11" s="49">
        <f t="shared" si="3"/>
        <v>9.9912769900686645E-3</v>
      </c>
      <c r="H11" s="22"/>
    </row>
    <row r="12" spans="1:10" ht="14.25" customHeight="1" x14ac:dyDescent="0.35">
      <c r="A12" s="47">
        <v>1434.75</v>
      </c>
      <c r="B12" s="48">
        <f t="shared" si="0"/>
        <v>0.93642919957389392</v>
      </c>
      <c r="C12" s="49">
        <f t="shared" si="1"/>
        <v>9.6297688913712324E-3</v>
      </c>
      <c r="D12" s="47">
        <v>97.400002000000001</v>
      </c>
      <c r="E12" s="50">
        <f t="shared" si="2"/>
        <v>6.357080042610605E-2</v>
      </c>
      <c r="F12" s="49">
        <f t="shared" si="4"/>
        <v>-1.0261468214313842E-3</v>
      </c>
      <c r="G12" s="49">
        <f t="shared" si="3"/>
        <v>8.9523638002352492E-3</v>
      </c>
      <c r="H12" s="22"/>
    </row>
    <row r="13" spans="1:10" ht="14.25" customHeight="1" x14ac:dyDescent="0.35">
      <c r="A13" s="47">
        <v>1439.900024</v>
      </c>
      <c r="B13" s="48">
        <f t="shared" si="0"/>
        <v>0.93661170477194799</v>
      </c>
      <c r="C13" s="49">
        <f t="shared" si="1"/>
        <v>3.5830653935769586E-3</v>
      </c>
      <c r="D13" s="47">
        <v>97.449996999999996</v>
      </c>
      <c r="E13" s="50">
        <f t="shared" si="2"/>
        <v>6.3388295228052033E-2</v>
      </c>
      <c r="F13" s="49">
        <f t="shared" si="4"/>
        <v>5.1316398618125717E-4</v>
      </c>
      <c r="G13" s="49">
        <f t="shared" si="3"/>
        <v>3.3884695768439479E-3</v>
      </c>
      <c r="H13" s="22"/>
    </row>
    <row r="14" spans="1:10" ht="14.25" customHeight="1" x14ac:dyDescent="0.35">
      <c r="A14" s="47">
        <v>1444</v>
      </c>
      <c r="B14" s="48">
        <f t="shared" si="0"/>
        <v>0.93754058097170612</v>
      </c>
      <c r="C14" s="49">
        <f t="shared" si="1"/>
        <v>2.8433570707227006E-3</v>
      </c>
      <c r="D14" s="47">
        <v>96.199996999999996</v>
      </c>
      <c r="E14" s="50">
        <f t="shared" si="2"/>
        <v>6.2459419028293897E-2</v>
      </c>
      <c r="F14" s="49">
        <f t="shared" si="4"/>
        <v>-1.2910068681922302E-2</v>
      </c>
      <c r="G14" s="49">
        <f t="shared" si="3"/>
        <v>1.8594072505071302E-3</v>
      </c>
      <c r="H14" s="22"/>
    </row>
    <row r="15" spans="1:10" ht="14.25" customHeight="1" x14ac:dyDescent="0.35">
      <c r="A15" s="47">
        <v>1443</v>
      </c>
      <c r="B15" s="48">
        <f t="shared" si="0"/>
        <v>0.93780464210919212</v>
      </c>
      <c r="C15" s="49">
        <f t="shared" si="1"/>
        <v>-6.9276067890071597E-4</v>
      </c>
      <c r="D15" s="47">
        <v>95.699996999999996</v>
      </c>
      <c r="E15" s="50">
        <f t="shared" si="2"/>
        <v>6.2195357890807872E-2</v>
      </c>
      <c r="F15" s="49">
        <f t="shared" si="4"/>
        <v>-5.2110593756833816E-3</v>
      </c>
      <c r="G15" s="49">
        <f t="shared" si="3"/>
        <v>-9.7377788340468469E-4</v>
      </c>
      <c r="H15" s="22"/>
    </row>
    <row r="16" spans="1:10" ht="14.25" customHeight="1" x14ac:dyDescent="0.35">
      <c r="A16" s="47">
        <v>1438</v>
      </c>
      <c r="B16" s="48">
        <f t="shared" si="0"/>
        <v>0.93668577567095979</v>
      </c>
      <c r="C16" s="49">
        <f t="shared" si="1"/>
        <v>-3.4710204928788554E-3</v>
      </c>
      <c r="D16" s="47">
        <v>97.199996999999996</v>
      </c>
      <c r="E16" s="50">
        <f t="shared" si="2"/>
        <v>6.3314224329040297E-2</v>
      </c>
      <c r="F16" s="49">
        <f t="shared" si="4"/>
        <v>1.555241349124967E-2</v>
      </c>
      <c r="G16" s="49">
        <f t="shared" si="3"/>
        <v>-2.2665665260990535E-3</v>
      </c>
      <c r="H16" s="22"/>
    </row>
    <row r="17" spans="1:8" ht="14.25" customHeight="1" x14ac:dyDescent="0.35">
      <c r="A17" s="47">
        <v>1430.75</v>
      </c>
      <c r="B17" s="48">
        <f t="shared" si="0"/>
        <v>0.93752047826160867</v>
      </c>
      <c r="C17" s="49">
        <f t="shared" si="1"/>
        <v>-5.0544769917803952E-3</v>
      </c>
      <c r="D17" s="47">
        <v>95.349997999999999</v>
      </c>
      <c r="E17" s="50">
        <f t="shared" si="2"/>
        <v>6.2479521738391358E-2</v>
      </c>
      <c r="F17" s="49">
        <f t="shared" si="4"/>
        <v>-1.9216369531121488E-2</v>
      </c>
      <c r="G17" s="49">
        <f t="shared" si="3"/>
        <v>-5.9393052645489199E-3</v>
      </c>
      <c r="H17" s="22"/>
    </row>
    <row r="18" spans="1:8" ht="14.25" customHeight="1" x14ac:dyDescent="0.35">
      <c r="A18" s="47">
        <v>1440</v>
      </c>
      <c r="B18" s="48">
        <f t="shared" si="0"/>
        <v>0.93780527515467271</v>
      </c>
      <c r="C18" s="49">
        <f t="shared" si="1"/>
        <v>6.4443312808346543E-3</v>
      </c>
      <c r="D18" s="47">
        <v>95.5</v>
      </c>
      <c r="E18" s="50">
        <f t="shared" si="2"/>
        <v>6.2194724845327252E-2</v>
      </c>
      <c r="F18" s="49">
        <f t="shared" si="4"/>
        <v>1.5719364156106131E-3</v>
      </c>
      <c r="G18" s="49">
        <f t="shared" si="3"/>
        <v>6.1412940228542596E-3</v>
      </c>
      <c r="H18" s="22"/>
    </row>
    <row r="19" spans="1:8" ht="14.25" customHeight="1" x14ac:dyDescent="0.35">
      <c r="A19" s="47">
        <v>1432.599976</v>
      </c>
      <c r="B19" s="48">
        <f t="shared" si="0"/>
        <v>0.93774955840903884</v>
      </c>
      <c r="C19" s="49">
        <f t="shared" si="1"/>
        <v>-5.1521551424528944E-3</v>
      </c>
      <c r="D19" s="47">
        <v>95.099997999999999</v>
      </c>
      <c r="E19" s="50">
        <f t="shared" si="2"/>
        <v>6.2250441590961242E-2</v>
      </c>
      <c r="F19" s="49">
        <f t="shared" si="4"/>
        <v>-4.1972989658343477E-3</v>
      </c>
      <c r="G19" s="49">
        <f t="shared" si="3"/>
        <v>-5.0927149238025335E-3</v>
      </c>
      <c r="H19" s="22"/>
    </row>
    <row r="20" spans="1:8" ht="14.25" customHeight="1" x14ac:dyDescent="0.35">
      <c r="A20" s="47">
        <v>1442</v>
      </c>
      <c r="B20" s="48">
        <f t="shared" si="0"/>
        <v>0.93822180475270212</v>
      </c>
      <c r="C20" s="49">
        <f t="shared" si="1"/>
        <v>6.5400804173008633E-3</v>
      </c>
      <c r="D20" s="47">
        <v>94.949996999999996</v>
      </c>
      <c r="E20" s="50">
        <f t="shared" si="2"/>
        <v>6.1778195247297954E-2</v>
      </c>
      <c r="F20" s="49">
        <f t="shared" si="4"/>
        <v>-1.5785428581324228E-3</v>
      </c>
      <c r="G20" s="49">
        <f t="shared" si="3"/>
        <v>6.0385265234518893E-3</v>
      </c>
      <c r="H20" s="22"/>
    </row>
    <row r="21" spans="1:8" ht="14.25" customHeight="1" x14ac:dyDescent="0.35">
      <c r="A21" s="47">
        <v>1464.900024</v>
      </c>
      <c r="B21" s="48">
        <f t="shared" si="0"/>
        <v>0.93949014162656208</v>
      </c>
      <c r="C21" s="49">
        <f t="shared" si="1"/>
        <v>1.5755958274200687E-2</v>
      </c>
      <c r="D21" s="47">
        <v>94.349997999999999</v>
      </c>
      <c r="E21" s="50">
        <f t="shared" si="2"/>
        <v>6.0509858373437947E-2</v>
      </c>
      <c r="F21" s="49">
        <f t="shared" si="4"/>
        <v>-6.3391550458270305E-3</v>
      </c>
      <c r="G21" s="49">
        <f t="shared" si="3"/>
        <v>1.4418986096460747E-2</v>
      </c>
      <c r="H21" s="22"/>
    </row>
    <row r="22" spans="1:8" ht="14.25" customHeight="1" x14ac:dyDescent="0.35">
      <c r="A22" s="47">
        <v>1487.6999510000001</v>
      </c>
      <c r="B22" s="48">
        <f t="shared" si="0"/>
        <v>0.93959010652144814</v>
      </c>
      <c r="C22" s="49">
        <f t="shared" si="1"/>
        <v>1.5444273107354243E-2</v>
      </c>
      <c r="D22" s="47">
        <v>95.650002000000001</v>
      </c>
      <c r="E22" s="50">
        <f t="shared" si="2"/>
        <v>6.0409893478551795E-2</v>
      </c>
      <c r="F22" s="49">
        <f t="shared" si="4"/>
        <v>1.3684466178937081E-2</v>
      </c>
      <c r="G22" s="49">
        <f t="shared" si="3"/>
        <v>1.5337963358265745E-2</v>
      </c>
      <c r="H22" s="22"/>
    </row>
    <row r="23" spans="1:8" ht="14.25" customHeight="1" x14ac:dyDescent="0.35">
      <c r="A23" s="47">
        <v>1496.900024</v>
      </c>
      <c r="B23" s="48">
        <f t="shared" si="0"/>
        <v>0.94047058174140419</v>
      </c>
      <c r="C23" s="49">
        <f t="shared" si="1"/>
        <v>6.1650487278758371E-3</v>
      </c>
      <c r="D23" s="47">
        <v>94.75</v>
      </c>
      <c r="E23" s="50">
        <f t="shared" si="2"/>
        <v>5.952941825859577E-2</v>
      </c>
      <c r="F23" s="49">
        <f t="shared" si="4"/>
        <v>-9.4538728332920399E-3</v>
      </c>
      <c r="G23" s="49">
        <f t="shared" si="3"/>
        <v>5.2352634135128754E-3</v>
      </c>
      <c r="H23" s="22"/>
    </row>
    <row r="24" spans="1:8" ht="14.25" customHeight="1" x14ac:dyDescent="0.35">
      <c r="A24" s="47">
        <v>1488</v>
      </c>
      <c r="B24" s="48">
        <f t="shared" si="0"/>
        <v>0.94120623854240726</v>
      </c>
      <c r="C24" s="49">
        <f t="shared" si="1"/>
        <v>-5.9633825612879898E-3</v>
      </c>
      <c r="D24" s="47">
        <v>92.949996999999996</v>
      </c>
      <c r="E24" s="50">
        <f t="shared" si="2"/>
        <v>5.8793761457592769E-2</v>
      </c>
      <c r="F24" s="49">
        <f t="shared" si="4"/>
        <v>-1.9180162070500151E-2</v>
      </c>
      <c r="G24" s="49">
        <f t="shared" si="3"/>
        <v>-6.7404467429902099E-3</v>
      </c>
      <c r="H24" s="22"/>
    </row>
    <row r="25" spans="1:8" ht="14.25" customHeight="1" x14ac:dyDescent="0.35">
      <c r="A25" s="47">
        <v>1471.650024</v>
      </c>
      <c r="B25" s="48">
        <f t="shared" si="0"/>
        <v>0.94122349750771572</v>
      </c>
      <c r="C25" s="49">
        <f t="shared" si="1"/>
        <v>-1.1048699807302262E-2</v>
      </c>
      <c r="D25" s="47">
        <v>91.900002000000001</v>
      </c>
      <c r="E25" s="50">
        <f t="shared" si="2"/>
        <v>5.877650249228418E-2</v>
      </c>
      <c r="F25" s="49">
        <f t="shared" si="4"/>
        <v>-1.1360630767608761E-2</v>
      </c>
      <c r="G25" s="49">
        <f t="shared" si="3"/>
        <v>-1.1067034018168135E-2</v>
      </c>
      <c r="H25" s="22"/>
    </row>
    <row r="26" spans="1:8" ht="14.25" customHeight="1" x14ac:dyDescent="0.35">
      <c r="A26" s="47">
        <v>1502.849976</v>
      </c>
      <c r="B26" s="48">
        <f t="shared" si="0"/>
        <v>0.94320143009184065</v>
      </c>
      <c r="C26" s="49">
        <f t="shared" si="1"/>
        <v>2.0979052817989011E-2</v>
      </c>
      <c r="D26" s="47">
        <v>90.5</v>
      </c>
      <c r="E26" s="50">
        <f t="shared" si="2"/>
        <v>5.679856990815934E-2</v>
      </c>
      <c r="F26" s="49">
        <f t="shared" si="4"/>
        <v>-1.5351200418546321E-2</v>
      </c>
      <c r="G26" s="49">
        <f t="shared" si="3"/>
        <v>1.8915546389752527E-2</v>
      </c>
      <c r="H26" s="22"/>
    </row>
    <row r="27" spans="1:8" ht="14.25" customHeight="1" x14ac:dyDescent="0.35">
      <c r="A27" s="47">
        <v>1511.650024</v>
      </c>
      <c r="B27" s="48">
        <f t="shared" si="0"/>
        <v>0.94310135333616474</v>
      </c>
      <c r="C27" s="49">
        <f t="shared" si="1"/>
        <v>5.8384959349904609E-3</v>
      </c>
      <c r="D27" s="47">
        <v>91.199996999999996</v>
      </c>
      <c r="E27" s="50">
        <f t="shared" si="2"/>
        <v>5.6898646663835303E-2</v>
      </c>
      <c r="F27" s="49">
        <f t="shared" si="4"/>
        <v>7.7050134796678828E-3</v>
      </c>
      <c r="G27" s="49">
        <f t="shared" si="3"/>
        <v>5.9446982572569119E-3</v>
      </c>
      <c r="H27" s="22"/>
    </row>
    <row r="28" spans="1:8" ht="14.25" customHeight="1" x14ac:dyDescent="0.35">
      <c r="A28" s="47">
        <v>1501</v>
      </c>
      <c r="B28" s="48">
        <f t="shared" si="0"/>
        <v>0.9412428687676232</v>
      </c>
      <c r="C28" s="49">
        <f t="shared" si="1"/>
        <v>-7.0702327052524112E-3</v>
      </c>
      <c r="D28" s="47">
        <v>93.699996999999996</v>
      </c>
      <c r="E28" s="50">
        <f t="shared" si="2"/>
        <v>5.8757131232376872E-2</v>
      </c>
      <c r="F28" s="49">
        <f t="shared" si="4"/>
        <v>2.704329304175181E-2</v>
      </c>
      <c r="G28" s="49">
        <f t="shared" si="3"/>
        <v>-5.0658197961366176E-3</v>
      </c>
      <c r="H28" s="22"/>
    </row>
    <row r="29" spans="1:8" ht="14.25" customHeight="1" x14ac:dyDescent="0.35">
      <c r="A29" s="47">
        <v>1494.349976</v>
      </c>
      <c r="B29" s="48">
        <f t="shared" si="0"/>
        <v>0.94111534375839545</v>
      </c>
      <c r="C29" s="49">
        <f t="shared" si="1"/>
        <v>-4.4402390232293129E-3</v>
      </c>
      <c r="D29" s="47">
        <v>93.5</v>
      </c>
      <c r="E29" s="50">
        <f t="shared" si="2"/>
        <v>5.8884656241604529E-2</v>
      </c>
      <c r="F29" s="49">
        <f t="shared" si="4"/>
        <v>-2.136720932658865E-3</v>
      </c>
      <c r="G29" s="49">
        <f t="shared" si="3"/>
        <v>-4.3045971523197543E-3</v>
      </c>
      <c r="H29" s="22"/>
    </row>
    <row r="30" spans="1:8" ht="14.25" customHeight="1" x14ac:dyDescent="0.35">
      <c r="A30" s="47">
        <v>1467.900024</v>
      </c>
      <c r="B30" s="48">
        <f t="shared" si="0"/>
        <v>0.9421392121590324</v>
      </c>
      <c r="C30" s="49">
        <f t="shared" si="1"/>
        <v>-1.7858489297157543E-2</v>
      </c>
      <c r="D30" s="47">
        <v>90.150002000000001</v>
      </c>
      <c r="E30" s="50">
        <f t="shared" si="2"/>
        <v>5.7860787840967563E-2</v>
      </c>
      <c r="F30" s="49">
        <f t="shared" si="4"/>
        <v>-3.64864644600685E-2</v>
      </c>
      <c r="G30" s="49">
        <f t="shared" si="3"/>
        <v>-1.8936318615965547E-2</v>
      </c>
      <c r="H30" s="22"/>
    </row>
    <row r="31" spans="1:8" ht="14.25" customHeight="1" x14ac:dyDescent="0.35">
      <c r="A31" s="47">
        <v>1481</v>
      </c>
      <c r="B31" s="48">
        <f t="shared" si="0"/>
        <v>0.94340223708431037</v>
      </c>
      <c r="C31" s="49">
        <f t="shared" si="1"/>
        <v>8.8847109547238162E-3</v>
      </c>
      <c r="D31" s="47">
        <v>88.849997999999999</v>
      </c>
      <c r="E31" s="50">
        <f t="shared" si="2"/>
        <v>5.6597762915689735E-2</v>
      </c>
      <c r="F31" s="49">
        <f t="shared" si="4"/>
        <v>-1.4525439743760823E-2</v>
      </c>
      <c r="G31" s="49">
        <f t="shared" si="3"/>
        <v>7.5597487956704148E-3</v>
      </c>
      <c r="H31" s="22"/>
    </row>
    <row r="32" spans="1:8" ht="14.25" customHeight="1" x14ac:dyDescent="0.35">
      <c r="A32" s="47">
        <v>1471.900024</v>
      </c>
      <c r="B32" s="48">
        <f t="shared" si="0"/>
        <v>0.94497945824051843</v>
      </c>
      <c r="C32" s="49">
        <f t="shared" si="1"/>
        <v>-6.1634357638023496E-3</v>
      </c>
      <c r="D32" s="47">
        <v>85.699996999999996</v>
      </c>
      <c r="E32" s="50">
        <f t="shared" si="2"/>
        <v>5.502054175948165E-2</v>
      </c>
      <c r="F32" s="49">
        <f t="shared" si="4"/>
        <v>-3.6096741492912886E-2</v>
      </c>
      <c r="G32" s="49">
        <f t="shared" si="3"/>
        <v>-7.8103824616702084E-3</v>
      </c>
      <c r="H32" s="22"/>
    </row>
    <row r="33" spans="1:8" ht="14.25" customHeight="1" x14ac:dyDescent="0.35">
      <c r="A33" s="47">
        <v>1401.3000489999999</v>
      </c>
      <c r="B33" s="48">
        <f t="shared" si="0"/>
        <v>0.94357282333459913</v>
      </c>
      <c r="C33" s="49">
        <f t="shared" si="1"/>
        <v>-4.915368736029492E-2</v>
      </c>
      <c r="D33" s="47">
        <v>83.800003000000004</v>
      </c>
      <c r="E33" s="50">
        <f t="shared" si="2"/>
        <v>5.6427176665400862E-2</v>
      </c>
      <c r="F33" s="49">
        <f t="shared" si="4"/>
        <v>-2.2419747310339695E-2</v>
      </c>
      <c r="G33" s="49">
        <f t="shared" si="3"/>
        <v>-4.7645166602133859E-2</v>
      </c>
      <c r="H33" s="22"/>
    </row>
    <row r="34" spans="1:8" ht="14.25" customHeight="1" x14ac:dyDescent="0.35">
      <c r="A34" s="47">
        <v>1408.75</v>
      </c>
      <c r="B34" s="48">
        <f t="shared" si="0"/>
        <v>0.94341202076008701</v>
      </c>
      <c r="C34" s="49">
        <f t="shared" si="1"/>
        <v>5.3023742102844221E-3</v>
      </c>
      <c r="D34" s="47">
        <v>84.5</v>
      </c>
      <c r="E34" s="50">
        <f t="shared" si="2"/>
        <v>5.658797923991294E-2</v>
      </c>
      <c r="F34" s="49">
        <f t="shared" si="4"/>
        <v>8.3184910755687153E-3</v>
      </c>
      <c r="G34" s="49">
        <f t="shared" si="3"/>
        <v>5.4730501688422814E-3</v>
      </c>
      <c r="H34" s="22"/>
    </row>
    <row r="35" spans="1:8" ht="14.25" customHeight="1" x14ac:dyDescent="0.35">
      <c r="A35" s="47">
        <v>1482.5</v>
      </c>
      <c r="B35" s="48">
        <f t="shared" si="0"/>
        <v>0.9453513600535991</v>
      </c>
      <c r="C35" s="49">
        <f t="shared" si="1"/>
        <v>5.1027065517894481E-2</v>
      </c>
      <c r="D35" s="47">
        <v>85.699996999999996</v>
      </c>
      <c r="E35" s="50">
        <f t="shared" si="2"/>
        <v>5.4648639946400915E-2</v>
      </c>
      <c r="F35" s="49">
        <f t="shared" si="4"/>
        <v>1.4101256234771015E-2</v>
      </c>
      <c r="G35" s="49">
        <f t="shared" si="3"/>
        <v>4.9009120261651599E-2</v>
      </c>
      <c r="H35" s="22"/>
    </row>
    <row r="36" spans="1:8" ht="14.25" customHeight="1" x14ac:dyDescent="0.35">
      <c r="A36" s="47">
        <v>1578.5</v>
      </c>
      <c r="B36" s="48">
        <f t="shared" si="0"/>
        <v>0.9477065333185718</v>
      </c>
      <c r="C36" s="49">
        <f t="shared" si="1"/>
        <v>6.2745177126165882E-2</v>
      </c>
      <c r="D36" s="47">
        <v>87.099997999999999</v>
      </c>
      <c r="E36" s="50">
        <f t="shared" si="2"/>
        <v>5.2293466681428279E-2</v>
      </c>
      <c r="F36" s="49">
        <f t="shared" si="4"/>
        <v>1.620407029844528E-2</v>
      </c>
      <c r="G36" s="49">
        <f t="shared" si="3"/>
        <v>6.0311381306953689E-2</v>
      </c>
      <c r="H36" s="22"/>
    </row>
    <row r="37" spans="1:8" ht="14.25" customHeight="1" x14ac:dyDescent="0.35">
      <c r="A37" s="47">
        <v>1581.6999510000001</v>
      </c>
      <c r="B37" s="48">
        <f t="shared" si="0"/>
        <v>0.94803404477209929</v>
      </c>
      <c r="C37" s="49">
        <f t="shared" si="1"/>
        <v>2.0251579920702264E-3</v>
      </c>
      <c r="D37" s="47">
        <v>86.699996999999996</v>
      </c>
      <c r="E37" s="50">
        <f t="shared" si="2"/>
        <v>5.1965955227900783E-2</v>
      </c>
      <c r="F37" s="49">
        <f t="shared" si="4"/>
        <v>-4.6030117119249744E-3</v>
      </c>
      <c r="G37" s="49">
        <f t="shared" si="3"/>
        <v>1.6807188219894837E-3</v>
      </c>
      <c r="H37" s="22"/>
    </row>
    <row r="38" spans="1:8" ht="14.25" customHeight="1" x14ac:dyDescent="0.35">
      <c r="A38" s="47">
        <v>1588</v>
      </c>
      <c r="B38" s="48">
        <f t="shared" si="0"/>
        <v>0.94738098248546887</v>
      </c>
      <c r="C38" s="49">
        <f t="shared" si="1"/>
        <v>3.975175816964327E-3</v>
      </c>
      <c r="D38" s="47">
        <v>88.199996999999996</v>
      </c>
      <c r="E38" s="50">
        <f t="shared" si="2"/>
        <v>5.2619017514531116E-2</v>
      </c>
      <c r="F38" s="49">
        <f t="shared" si="4"/>
        <v>1.7153079814720133E-2</v>
      </c>
      <c r="G38" s="49">
        <f t="shared" si="3"/>
        <v>4.6685841782270494E-3</v>
      </c>
      <c r="H38" s="22"/>
    </row>
    <row r="39" spans="1:8" ht="14.25" customHeight="1" x14ac:dyDescent="0.35">
      <c r="A39" s="47">
        <v>1618.25</v>
      </c>
      <c r="B39" s="48">
        <f t="shared" si="0"/>
        <v>0.9462066949276422</v>
      </c>
      <c r="C39" s="49">
        <f t="shared" si="1"/>
        <v>1.8869955618538565E-2</v>
      </c>
      <c r="D39" s="47">
        <v>92</v>
      </c>
      <c r="E39" s="50">
        <f t="shared" si="2"/>
        <v>5.3793305072357842E-2</v>
      </c>
      <c r="F39" s="49">
        <f t="shared" si="4"/>
        <v>4.2181648049900732E-2</v>
      </c>
      <c r="G39" s="49">
        <f t="shared" si="3"/>
        <v>2.0123968601251808E-2</v>
      </c>
      <c r="H39" s="22"/>
    </row>
    <row r="40" spans="1:8" ht="14.25" customHeight="1" x14ac:dyDescent="0.35">
      <c r="A40" s="47">
        <v>1631.650024</v>
      </c>
      <c r="B40" s="48">
        <f t="shared" si="0"/>
        <v>0.94755945202583969</v>
      </c>
      <c r="C40" s="49">
        <f t="shared" si="1"/>
        <v>8.2464690231534247E-3</v>
      </c>
      <c r="D40" s="47">
        <v>90.300003000000004</v>
      </c>
      <c r="E40" s="50">
        <f t="shared" si="2"/>
        <v>5.2440547974160229E-2</v>
      </c>
      <c r="F40" s="49">
        <f t="shared" si="4"/>
        <v>-1.8651083403509731E-2</v>
      </c>
      <c r="G40" s="49">
        <f t="shared" si="3"/>
        <v>6.8359466347355045E-3</v>
      </c>
      <c r="H40" s="22"/>
    </row>
    <row r="41" spans="1:8" ht="14.25" customHeight="1" x14ac:dyDescent="0.35">
      <c r="A41" s="47">
        <v>1628</v>
      </c>
      <c r="B41" s="48">
        <f t="shared" si="0"/>
        <v>0.94827586041191303</v>
      </c>
      <c r="C41" s="49">
        <f t="shared" si="1"/>
        <v>-2.2395198862873284E-3</v>
      </c>
      <c r="D41" s="47">
        <v>88.800003000000004</v>
      </c>
      <c r="E41" s="50">
        <f t="shared" si="2"/>
        <v>5.1724139588086894E-2</v>
      </c>
      <c r="F41" s="49">
        <f t="shared" si="4"/>
        <v>-1.6750809863623005E-2</v>
      </c>
      <c r="G41" s="49">
        <f t="shared" si="3"/>
        <v>-2.9901038746782452E-3</v>
      </c>
      <c r="H41" s="22"/>
    </row>
    <row r="42" spans="1:8" ht="14.25" customHeight="1" x14ac:dyDescent="0.35">
      <c r="A42" s="47">
        <v>1614.849976</v>
      </c>
      <c r="B42" s="48">
        <f t="shared" si="0"/>
        <v>0.94698724341517038</v>
      </c>
      <c r="C42" s="49">
        <f t="shared" si="1"/>
        <v>-8.1102093383015397E-3</v>
      </c>
      <c r="D42" s="47">
        <v>90.400002000000001</v>
      </c>
      <c r="E42" s="50">
        <f t="shared" si="2"/>
        <v>5.3012756584829582E-2</v>
      </c>
      <c r="F42" s="49">
        <f t="shared" si="4"/>
        <v>1.7857605740116834E-2</v>
      </c>
      <c r="G42" s="49">
        <f t="shared" si="3"/>
        <v>-6.7335838785094792E-3</v>
      </c>
      <c r="H42" s="22"/>
    </row>
    <row r="43" spans="1:8" ht="14.25" customHeight="1" x14ac:dyDescent="0.35">
      <c r="A43" s="47">
        <v>1597.8000489999999</v>
      </c>
      <c r="B43" s="48">
        <f t="shared" si="0"/>
        <v>0.94684444767120324</v>
      </c>
      <c r="C43" s="49">
        <f t="shared" si="1"/>
        <v>-1.0614344509075706E-2</v>
      </c>
      <c r="D43" s="47">
        <v>89.699996999999996</v>
      </c>
      <c r="E43" s="50">
        <f t="shared" si="2"/>
        <v>5.3155552328796797E-2</v>
      </c>
      <c r="F43" s="49">
        <f t="shared" si="4"/>
        <v>-7.7735539020906321E-3</v>
      </c>
      <c r="G43" s="49">
        <f t="shared" si="3"/>
        <v>-1.0463340715310958E-2</v>
      </c>
      <c r="H43" s="22"/>
    </row>
    <row r="44" spans="1:8" ht="14.25" customHeight="1" x14ac:dyDescent="0.35">
      <c r="A44" s="47">
        <v>1592.5</v>
      </c>
      <c r="B44" s="48">
        <f t="shared" si="0"/>
        <v>0.94437525776366849</v>
      </c>
      <c r="C44" s="49">
        <f t="shared" si="1"/>
        <v>-3.3226052687899432E-3</v>
      </c>
      <c r="D44" s="47">
        <v>93.800003000000004</v>
      </c>
      <c r="E44" s="50">
        <f t="shared" si="2"/>
        <v>5.562474223633148E-2</v>
      </c>
      <c r="F44" s="49">
        <f t="shared" si="4"/>
        <v>4.4694152375187216E-2</v>
      </c>
      <c r="G44" s="49">
        <f t="shared" si="3"/>
        <v>-6.5168550181931434E-4</v>
      </c>
      <c r="H44" s="22"/>
    </row>
    <row r="45" spans="1:8" ht="14.25" customHeight="1" x14ac:dyDescent="0.35">
      <c r="A45" s="47">
        <v>1625</v>
      </c>
      <c r="B45" s="48">
        <f t="shared" si="0"/>
        <v>0.94666627663627689</v>
      </c>
      <c r="C45" s="49">
        <f t="shared" si="1"/>
        <v>2.0202707317519469E-2</v>
      </c>
      <c r="D45" s="47">
        <v>91.550003000000004</v>
      </c>
      <c r="E45" s="50">
        <f t="shared" si="2"/>
        <v>5.3333723363723065E-2</v>
      </c>
      <c r="F45" s="49">
        <f t="shared" si="4"/>
        <v>-2.4279584105622993E-2</v>
      </c>
      <c r="G45" s="49">
        <f t="shared" si="3"/>
        <v>1.7830301092173075E-2</v>
      </c>
      <c r="H45" s="22"/>
    </row>
    <row r="46" spans="1:8" ht="14.25" customHeight="1" x14ac:dyDescent="0.35">
      <c r="A46" s="47">
        <v>1641</v>
      </c>
      <c r="B46" s="48">
        <f t="shared" si="0"/>
        <v>0.94852749756042742</v>
      </c>
      <c r="C46" s="49">
        <f t="shared" si="1"/>
        <v>9.7979963262530296E-3</v>
      </c>
      <c r="D46" s="47">
        <v>89.050003000000004</v>
      </c>
      <c r="E46" s="50">
        <f t="shared" si="2"/>
        <v>5.1472502439572555E-2</v>
      </c>
      <c r="F46" s="49">
        <f t="shared" si="4"/>
        <v>-2.7687260464888987E-2</v>
      </c>
      <c r="G46" s="49">
        <f t="shared" si="3"/>
        <v>7.8685363546229688E-3</v>
      </c>
      <c r="H46" s="22"/>
    </row>
    <row r="47" spans="1:8" ht="14.25" customHeight="1" x14ac:dyDescent="0.35">
      <c r="A47" s="47">
        <v>1621.8000489999999</v>
      </c>
      <c r="B47" s="48">
        <f t="shared" si="0"/>
        <v>0.94706414826694407</v>
      </c>
      <c r="C47" s="49">
        <f t="shared" si="1"/>
        <v>-1.1769138366291267E-2</v>
      </c>
      <c r="D47" s="47">
        <v>90.650002000000001</v>
      </c>
      <c r="E47" s="50">
        <f t="shared" si="2"/>
        <v>5.2935851733055893E-2</v>
      </c>
      <c r="F47" s="49">
        <f t="shared" si="4"/>
        <v>1.7807915839130148E-2</v>
      </c>
      <c r="G47" s="49">
        <f t="shared" si="3"/>
        <v>-1.020345181017252E-2</v>
      </c>
      <c r="H47" s="22"/>
    </row>
    <row r="48" spans="1:8" ht="14.25" customHeight="1" x14ac:dyDescent="0.35">
      <c r="A48" s="47">
        <v>1605.9499510000001</v>
      </c>
      <c r="B48" s="48">
        <f t="shared" si="0"/>
        <v>0.94732340042877239</v>
      </c>
      <c r="C48" s="49">
        <f t="shared" si="1"/>
        <v>-9.8212224635893901E-3</v>
      </c>
      <c r="D48" s="47">
        <v>89.300003000000004</v>
      </c>
      <c r="E48" s="50">
        <f t="shared" si="2"/>
        <v>5.2676599571227591E-2</v>
      </c>
      <c r="F48" s="49">
        <f t="shared" si="4"/>
        <v>-1.5004437786661348E-2</v>
      </c>
      <c r="G48" s="49">
        <f t="shared" si="3"/>
        <v>-1.0094256621654304E-2</v>
      </c>
      <c r="H48" s="22"/>
    </row>
    <row r="49" spans="1:8" ht="14.25" customHeight="1" x14ac:dyDescent="0.35">
      <c r="A49" s="47">
        <v>1564.1999510000001</v>
      </c>
      <c r="B49" s="48">
        <f t="shared" si="0"/>
        <v>0.94645125998433577</v>
      </c>
      <c r="C49" s="49">
        <f t="shared" si="1"/>
        <v>-2.6340971418617083E-2</v>
      </c>
      <c r="D49" s="47">
        <v>88.5</v>
      </c>
      <c r="E49" s="50">
        <f t="shared" si="2"/>
        <v>5.3548740015664224E-2</v>
      </c>
      <c r="F49" s="49">
        <f t="shared" si="4"/>
        <v>-8.9989694631938712E-3</v>
      </c>
      <c r="G49" s="49">
        <f t="shared" si="3"/>
        <v>-2.5412329064554984E-2</v>
      </c>
      <c r="H49" s="22"/>
    </row>
    <row r="50" spans="1:8" ht="14.25" customHeight="1" x14ac:dyDescent="0.35">
      <c r="A50" s="47">
        <v>1573.900024</v>
      </c>
      <c r="B50" s="48">
        <f t="shared" si="0"/>
        <v>0.94804686398631166</v>
      </c>
      <c r="C50" s="49">
        <f t="shared" si="1"/>
        <v>6.1821509647070278E-3</v>
      </c>
      <c r="D50" s="47">
        <v>86.25</v>
      </c>
      <c r="E50" s="50">
        <f t="shared" si="2"/>
        <v>5.195313601368836E-2</v>
      </c>
      <c r="F50" s="49">
        <f t="shared" si="4"/>
        <v>-2.575249610241474E-2</v>
      </c>
      <c r="G50" s="49">
        <f t="shared" si="3"/>
        <v>4.5230459020797163E-3</v>
      </c>
      <c r="H50" s="22"/>
    </row>
    <row r="51" spans="1:8" ht="14.25" customHeight="1" x14ac:dyDescent="0.35">
      <c r="A51" s="47">
        <v>1557.6999510000001</v>
      </c>
      <c r="B51" s="48">
        <f t="shared" si="0"/>
        <v>0.94840025417614693</v>
      </c>
      <c r="C51" s="49">
        <f t="shared" si="1"/>
        <v>-1.034628793037534E-2</v>
      </c>
      <c r="D51" s="47">
        <v>84.75</v>
      </c>
      <c r="E51" s="50">
        <f t="shared" si="2"/>
        <v>5.1599745823853113E-2</v>
      </c>
      <c r="F51" s="49">
        <f t="shared" si="4"/>
        <v>-1.7544309650909508E-2</v>
      </c>
      <c r="G51" s="49">
        <f t="shared" si="3"/>
        <v>-1.0717704021589477E-2</v>
      </c>
      <c r="H51" s="22"/>
    </row>
    <row r="52" spans="1:8" ht="14.25" customHeight="1" x14ac:dyDescent="0.35">
      <c r="A52" s="47">
        <v>1613.9499510000001</v>
      </c>
      <c r="B52" s="48">
        <f t="shared" si="0"/>
        <v>0.94988523079548337</v>
      </c>
      <c r="C52" s="49">
        <f t="shared" si="1"/>
        <v>3.5474217179490848E-2</v>
      </c>
      <c r="D52" s="47">
        <v>85.150002000000001</v>
      </c>
      <c r="E52" s="50">
        <f t="shared" si="2"/>
        <v>5.0114769204516595E-2</v>
      </c>
      <c r="F52" s="49">
        <f t="shared" si="4"/>
        <v>4.7086843360998496E-3</v>
      </c>
      <c r="G52" s="49">
        <f t="shared" si="3"/>
        <v>3.393240960159033E-2</v>
      </c>
      <c r="H52" s="22"/>
    </row>
    <row r="53" spans="1:8" ht="14.25" customHeight="1" x14ac:dyDescent="0.35">
      <c r="A53" s="47">
        <v>1636.25</v>
      </c>
      <c r="B53" s="48">
        <f t="shared" si="0"/>
        <v>0.94967933071130217</v>
      </c>
      <c r="C53" s="49">
        <f t="shared" si="1"/>
        <v>1.3722478168694E-2</v>
      </c>
      <c r="D53" s="47">
        <v>86.699996999999996</v>
      </c>
      <c r="E53" s="50">
        <f t="shared" si="2"/>
        <v>5.0320669288697877E-2</v>
      </c>
      <c r="F53" s="49">
        <f t="shared" si="4"/>
        <v>1.8039418587760047E-2</v>
      </c>
      <c r="G53" s="49">
        <f t="shared" si="3"/>
        <v>1.3939709499860835E-2</v>
      </c>
      <c r="H53" s="22"/>
    </row>
    <row r="54" spans="1:8" ht="14.25" customHeight="1" x14ac:dyDescent="0.35">
      <c r="A54" s="47">
        <v>1588.900024</v>
      </c>
      <c r="B54" s="48">
        <f t="shared" si="0"/>
        <v>0.94936217322337879</v>
      </c>
      <c r="C54" s="49">
        <f t="shared" si="1"/>
        <v>-2.9365070224999033E-2</v>
      </c>
      <c r="D54" s="47">
        <v>84.75</v>
      </c>
      <c r="E54" s="50">
        <f t="shared" si="2"/>
        <v>5.063782677662125E-2</v>
      </c>
      <c r="F54" s="49">
        <f t="shared" si="4"/>
        <v>-2.2748102923859762E-2</v>
      </c>
      <c r="G54" s="49">
        <f t="shared" si="3"/>
        <v>-2.9030001381017377E-2</v>
      </c>
      <c r="H54" s="22"/>
    </row>
    <row r="55" spans="1:8" ht="14.25" customHeight="1" x14ac:dyDescent="0.35">
      <c r="A55" s="47">
        <v>1572.5500489999999</v>
      </c>
      <c r="B55" s="48">
        <f t="shared" si="0"/>
        <v>0.94874811786279734</v>
      </c>
      <c r="C55" s="49">
        <f t="shared" si="1"/>
        <v>-1.034343126804734E-2</v>
      </c>
      <c r="D55" s="47">
        <v>84.949996999999996</v>
      </c>
      <c r="E55" s="50">
        <f t="shared" si="2"/>
        <v>5.1251882137202671E-2</v>
      </c>
      <c r="F55" s="49">
        <f t="shared" si="4"/>
        <v>2.3570665424895612E-3</v>
      </c>
      <c r="G55" s="49">
        <f t="shared" si="3"/>
        <v>-9.6925068511779025E-3</v>
      </c>
      <c r="H55" s="22"/>
    </row>
    <row r="56" spans="1:8" ht="14.25" customHeight="1" x14ac:dyDescent="0.35">
      <c r="A56" s="47">
        <v>1587.5</v>
      </c>
      <c r="B56" s="48">
        <f t="shared" si="0"/>
        <v>0.94923463172777489</v>
      </c>
      <c r="C56" s="49">
        <f t="shared" si="1"/>
        <v>9.4619150357834834E-3</v>
      </c>
      <c r="D56" s="47">
        <v>84.900002000000001</v>
      </c>
      <c r="E56" s="50">
        <f t="shared" si="2"/>
        <v>5.0765368272225102E-2</v>
      </c>
      <c r="F56" s="49">
        <f t="shared" si="4"/>
        <v>-5.8869592862187425E-4</v>
      </c>
      <c r="G56" s="49">
        <f t="shared" si="3"/>
        <v>8.9516920688145814E-3</v>
      </c>
      <c r="H56" s="22"/>
    </row>
    <row r="57" spans="1:8" ht="14.25" customHeight="1" x14ac:dyDescent="0.35">
      <c r="A57" s="47">
        <v>1596</v>
      </c>
      <c r="B57" s="48">
        <f t="shared" si="0"/>
        <v>0.946731520441218</v>
      </c>
      <c r="C57" s="49">
        <f t="shared" si="1"/>
        <v>5.340047242907371E-3</v>
      </c>
      <c r="D57" s="47">
        <v>89.800003000000004</v>
      </c>
      <c r="E57" s="50">
        <f t="shared" si="2"/>
        <v>5.3268479558781924E-2</v>
      </c>
      <c r="F57" s="49">
        <f t="shared" si="4"/>
        <v>5.6110891841298464E-2</v>
      </c>
      <c r="G57" s="49">
        <f t="shared" si="3"/>
        <v>8.0445329405788597E-3</v>
      </c>
      <c r="H57" s="22"/>
    </row>
    <row r="58" spans="1:8" ht="14.25" customHeight="1" x14ac:dyDescent="0.35">
      <c r="A58" s="47">
        <v>1571</v>
      </c>
      <c r="B58" s="48">
        <f t="shared" si="0"/>
        <v>0.94547424283278081</v>
      </c>
      <c r="C58" s="49">
        <f t="shared" si="1"/>
        <v>-1.5788139754132902E-2</v>
      </c>
      <c r="D58" s="47">
        <v>90.599997999999999</v>
      </c>
      <c r="E58" s="50">
        <f t="shared" si="2"/>
        <v>5.452575716721926E-2</v>
      </c>
      <c r="F58" s="49">
        <f t="shared" si="4"/>
        <v>8.869182258152428E-3</v>
      </c>
      <c r="G58" s="49">
        <f t="shared" si="3"/>
        <v>-1.4443680601697102E-2</v>
      </c>
      <c r="H58" s="22"/>
    </row>
    <row r="59" spans="1:8" ht="14.25" customHeight="1" x14ac:dyDescent="0.35">
      <c r="A59" s="47">
        <v>1545.599976</v>
      </c>
      <c r="B59" s="48">
        <f t="shared" si="0"/>
        <v>0.94616020418495028</v>
      </c>
      <c r="C59" s="49">
        <f t="shared" si="1"/>
        <v>-1.6300190325318095E-2</v>
      </c>
      <c r="D59" s="47">
        <v>87.949996999999996</v>
      </c>
      <c r="E59" s="50">
        <f t="shared" si="2"/>
        <v>5.3839795815049732E-2</v>
      </c>
      <c r="F59" s="49">
        <f t="shared" si="4"/>
        <v>-2.9685753900601571E-2</v>
      </c>
      <c r="G59" s="49">
        <f t="shared" si="3"/>
        <v>-1.7020866335080723E-2</v>
      </c>
      <c r="H59" s="22"/>
    </row>
    <row r="60" spans="1:8" ht="14.25" customHeight="1" x14ac:dyDescent="0.35">
      <c r="A60" s="47">
        <v>1555</v>
      </c>
      <c r="B60" s="48">
        <f t="shared" si="0"/>
        <v>0.9473908684282949</v>
      </c>
      <c r="C60" s="49">
        <f t="shared" si="1"/>
        <v>6.0633766830314618E-3</v>
      </c>
      <c r="D60" s="47">
        <v>86.349997999999999</v>
      </c>
      <c r="E60" s="50">
        <f t="shared" si="2"/>
        <v>5.2609131571705159E-2</v>
      </c>
      <c r="F60" s="49">
        <f t="shared" si="4"/>
        <v>-1.8359655642141107E-2</v>
      </c>
      <c r="G60" s="49">
        <f t="shared" si="3"/>
        <v>4.7785021620564503E-3</v>
      </c>
      <c r="H60" s="22"/>
    </row>
    <row r="61" spans="1:8" ht="14.25" customHeight="1" x14ac:dyDescent="0.35">
      <c r="A61" s="47">
        <v>1565.6999510000001</v>
      </c>
      <c r="B61" s="48">
        <f t="shared" si="0"/>
        <v>0.94827690362123096</v>
      </c>
      <c r="C61" s="49">
        <f t="shared" si="1"/>
        <v>6.8574314082362163E-3</v>
      </c>
      <c r="D61" s="47">
        <v>85.400002000000001</v>
      </c>
      <c r="E61" s="50">
        <f t="shared" si="2"/>
        <v>5.1723096378769019E-2</v>
      </c>
      <c r="F61" s="49">
        <f t="shared" si="4"/>
        <v>-1.1062657217407814E-2</v>
      </c>
      <c r="G61" s="49">
        <f t="shared" si="3"/>
        <v>5.9305489371359477E-3</v>
      </c>
      <c r="H61" s="22"/>
    </row>
    <row r="62" spans="1:8" ht="14.25" customHeight="1" x14ac:dyDescent="0.35">
      <c r="A62" s="47">
        <v>1575</v>
      </c>
      <c r="B62" s="48">
        <f t="shared" si="0"/>
        <v>0.9482810512995592</v>
      </c>
      <c r="C62" s="49">
        <f t="shared" si="1"/>
        <v>5.9222952381626079E-3</v>
      </c>
      <c r="D62" s="47">
        <v>85.900002000000001</v>
      </c>
      <c r="E62" s="50">
        <f t="shared" si="2"/>
        <v>5.1718948700440782E-2</v>
      </c>
      <c r="F62" s="49">
        <f t="shared" si="4"/>
        <v>5.8377280593687473E-3</v>
      </c>
      <c r="G62" s="49">
        <f t="shared" si="3"/>
        <v>5.9179215125808263E-3</v>
      </c>
      <c r="H62" s="22"/>
    </row>
    <row r="63" spans="1:8" ht="14.25" customHeight="1" x14ac:dyDescent="0.35">
      <c r="A63" s="47">
        <v>1600</v>
      </c>
      <c r="B63" s="48">
        <f t="shared" si="0"/>
        <v>0.95000593922931831</v>
      </c>
      <c r="C63" s="49">
        <f t="shared" si="1"/>
        <v>1.5748356968139112E-2</v>
      </c>
      <c r="D63" s="47">
        <v>84.199996999999996</v>
      </c>
      <c r="E63" s="50">
        <f t="shared" si="2"/>
        <v>4.9994060770681734E-2</v>
      </c>
      <c r="F63" s="49">
        <f t="shared" si="4"/>
        <v>-1.9988966654269798E-2</v>
      </c>
      <c r="G63" s="49">
        <f t="shared" si="3"/>
        <v>1.3961703039178881E-2</v>
      </c>
      <c r="H63" s="22"/>
    </row>
    <row r="64" spans="1:8" ht="14.25" customHeight="1" x14ac:dyDescent="0.35">
      <c r="A64" s="47">
        <v>1548.400024</v>
      </c>
      <c r="B64" s="48">
        <f t="shared" si="0"/>
        <v>0.94897802912666762</v>
      </c>
      <c r="C64" s="49">
        <f t="shared" si="1"/>
        <v>-3.278147402450883E-2</v>
      </c>
      <c r="D64" s="47">
        <v>83.25</v>
      </c>
      <c r="E64" s="50">
        <f t="shared" si="2"/>
        <v>5.102197087333233E-2</v>
      </c>
      <c r="F64" s="49">
        <f t="shared" si="4"/>
        <v>-1.1346756758273464E-2</v>
      </c>
      <c r="G64" s="49">
        <f t="shared" si="3"/>
        <v>-3.1687832504472851E-2</v>
      </c>
      <c r="H64" s="22"/>
    </row>
    <row r="65" spans="1:8" ht="14.25" customHeight="1" x14ac:dyDescent="0.35">
      <c r="A65" s="47">
        <v>1540.400024</v>
      </c>
      <c r="B65" s="48">
        <f t="shared" si="0"/>
        <v>0.95027760832442487</v>
      </c>
      <c r="C65" s="49">
        <f t="shared" si="1"/>
        <v>-5.180016682241266E-3</v>
      </c>
      <c r="D65" s="47">
        <v>80.599997999999999</v>
      </c>
      <c r="E65" s="50">
        <f t="shared" si="2"/>
        <v>4.9722391675575191E-2</v>
      </c>
      <c r="F65" s="49">
        <f t="shared" si="4"/>
        <v>-3.2349504161866743E-2</v>
      </c>
      <c r="G65" s="49">
        <f t="shared" si="3"/>
        <v>-6.5309485803278404E-3</v>
      </c>
      <c r="H65" s="22"/>
    </row>
    <row r="66" spans="1:8" ht="14.25" customHeight="1" x14ac:dyDescent="0.35">
      <c r="A66" s="47">
        <v>1539</v>
      </c>
      <c r="B66" s="48">
        <f t="shared" si="0"/>
        <v>0.94953109399765956</v>
      </c>
      <c r="C66" s="49">
        <f t="shared" si="1"/>
        <v>-9.0928368224320994E-4</v>
      </c>
      <c r="D66" s="47">
        <v>81.800003000000004</v>
      </c>
      <c r="E66" s="50">
        <f t="shared" si="2"/>
        <v>5.0468906002340379E-2</v>
      </c>
      <c r="F66" s="49">
        <f t="shared" si="4"/>
        <v>1.4778655584830783E-2</v>
      </c>
      <c r="G66" s="49">
        <f t="shared" si="3"/>
        <v>-1.1753055000282792E-4</v>
      </c>
      <c r="H66" s="22"/>
    </row>
    <row r="67" spans="1:8" ht="14.25" customHeight="1" x14ac:dyDescent="0.35">
      <c r="A67" s="47">
        <v>1522.0500489999999</v>
      </c>
      <c r="B67" s="48">
        <f t="shared" ref="B67:B130" si="5">A67/(A67+D67)</f>
        <v>0.95065738260378396</v>
      </c>
      <c r="C67" s="49">
        <f t="shared" ref="C67:C130" si="6">LN(A67/A66)</f>
        <v>-1.1074712252254823E-2</v>
      </c>
      <c r="D67" s="47">
        <v>79</v>
      </c>
      <c r="E67" s="50">
        <f t="shared" ref="E67:E130" si="7">D67/(A67+D67)</f>
        <v>4.9342617396216079E-2</v>
      </c>
      <c r="F67" s="49">
        <f t="shared" si="4"/>
        <v>-3.4829427816495846E-2</v>
      </c>
      <c r="G67" s="49">
        <f t="shared" ref="G67:G130" si="8">(B67*C67)+(E67*F67)</f>
        <v>-1.2246832093697108E-2</v>
      </c>
      <c r="H67" s="22"/>
    </row>
    <row r="68" spans="1:8" ht="14.25" customHeight="1" x14ac:dyDescent="0.35">
      <c r="A68" s="47">
        <v>1511.1999510000001</v>
      </c>
      <c r="B68" s="48">
        <f t="shared" si="5"/>
        <v>0.95313780816420002</v>
      </c>
      <c r="C68" s="49">
        <f t="shared" si="6"/>
        <v>-7.1541378238883513E-3</v>
      </c>
      <c r="D68" s="47">
        <v>74.300003000000004</v>
      </c>
      <c r="E68" s="50">
        <f t="shared" si="7"/>
        <v>4.6862191835799955E-2</v>
      </c>
      <c r="F68" s="49">
        <f t="shared" ref="F68:F131" si="9">LN(D68/D67)</f>
        <v>-6.1336860366458128E-2</v>
      </c>
      <c r="G68" s="49">
        <f t="shared" si="8"/>
        <v>-9.6932589618641783E-3</v>
      </c>
      <c r="H68" s="22"/>
    </row>
    <row r="69" spans="1:8" ht="14.25" customHeight="1" x14ac:dyDescent="0.35">
      <c r="A69" s="47">
        <v>1494.900024</v>
      </c>
      <c r="B69" s="48">
        <f t="shared" si="5"/>
        <v>0.95101469633923741</v>
      </c>
      <c r="C69" s="49">
        <f t="shared" si="6"/>
        <v>-1.0844673752681968E-2</v>
      </c>
      <c r="D69" s="47">
        <v>77</v>
      </c>
      <c r="E69" s="50">
        <f t="shared" si="7"/>
        <v>4.8985303660762584E-2</v>
      </c>
      <c r="F69" s="49">
        <f t="shared" si="9"/>
        <v>3.5694429753120434E-2</v>
      </c>
      <c r="G69" s="49">
        <f t="shared" si="8"/>
        <v>-8.5649416353505772E-3</v>
      </c>
      <c r="H69" s="22"/>
    </row>
    <row r="70" spans="1:8" ht="14.25" customHeight="1" x14ac:dyDescent="0.35">
      <c r="A70" s="47">
        <v>1507.4499510000001</v>
      </c>
      <c r="B70" s="48">
        <f t="shared" si="5"/>
        <v>0.9508625828306313</v>
      </c>
      <c r="C70" s="49">
        <f t="shared" si="6"/>
        <v>8.3601180401542009E-3</v>
      </c>
      <c r="D70" s="47">
        <v>77.900002000000001</v>
      </c>
      <c r="E70" s="50">
        <f t="shared" si="7"/>
        <v>4.9137417169368654E-2</v>
      </c>
      <c r="F70" s="49">
        <f t="shared" si="9"/>
        <v>1.1620556696959257E-2</v>
      </c>
      <c r="G70" s="49">
        <f t="shared" si="8"/>
        <v>8.5203275745887666E-3</v>
      </c>
      <c r="H70" s="22"/>
    </row>
    <row r="71" spans="1:8" ht="14.25" customHeight="1" x14ac:dyDescent="0.35">
      <c r="A71" s="47">
        <v>1506.4499510000001</v>
      </c>
      <c r="B71" s="48">
        <f t="shared" si="5"/>
        <v>0.95320804895394751</v>
      </c>
      <c r="C71" s="49">
        <f t="shared" si="6"/>
        <v>-6.6359206955256896E-4</v>
      </c>
      <c r="D71" s="47">
        <v>73.949996999999996</v>
      </c>
      <c r="E71" s="50">
        <f t="shared" si="7"/>
        <v>4.6791951046052549E-2</v>
      </c>
      <c r="F71" s="49">
        <f t="shared" si="9"/>
        <v>-5.2036829961786595E-2</v>
      </c>
      <c r="G71" s="49">
        <f t="shared" si="8"/>
        <v>-3.0674461020831953E-3</v>
      </c>
      <c r="H71" s="22"/>
    </row>
    <row r="72" spans="1:8" ht="14.25" customHeight="1" x14ac:dyDescent="0.35">
      <c r="A72" s="47">
        <v>1495.5500489999999</v>
      </c>
      <c r="B72" s="48">
        <f t="shared" si="5"/>
        <v>0.95373381761739773</v>
      </c>
      <c r="C72" s="49">
        <f t="shared" si="6"/>
        <v>-7.2617920714429319E-3</v>
      </c>
      <c r="D72" s="47">
        <v>72.550003000000004</v>
      </c>
      <c r="E72" s="50">
        <f t="shared" si="7"/>
        <v>4.6266182382602203E-2</v>
      </c>
      <c r="F72" s="49">
        <f t="shared" si="9"/>
        <v>-1.9113127907867997E-2</v>
      </c>
      <c r="G72" s="49">
        <f t="shared" si="8"/>
        <v>-7.8101081367284433E-3</v>
      </c>
      <c r="H72" s="22"/>
    </row>
    <row r="73" spans="1:8" ht="14.25" customHeight="1" x14ac:dyDescent="0.35">
      <c r="A73" s="47">
        <v>1499</v>
      </c>
      <c r="B73" s="48">
        <f t="shared" si="5"/>
        <v>0.95492912884217229</v>
      </c>
      <c r="C73" s="49">
        <f t="shared" si="6"/>
        <v>2.3041541933849136E-3</v>
      </c>
      <c r="D73" s="47">
        <v>70.75</v>
      </c>
      <c r="E73" s="50">
        <f t="shared" si="7"/>
        <v>4.507087115782768E-2</v>
      </c>
      <c r="F73" s="49">
        <f t="shared" si="9"/>
        <v>-2.5123484157641623E-2</v>
      </c>
      <c r="G73" s="49">
        <f t="shared" si="8"/>
        <v>1.0679666391023033E-3</v>
      </c>
      <c r="H73" s="22"/>
    </row>
    <row r="74" spans="1:8" ht="14.25" customHeight="1" x14ac:dyDescent="0.35">
      <c r="A74" s="47">
        <v>1562.5500489999999</v>
      </c>
      <c r="B74" s="48">
        <f t="shared" si="5"/>
        <v>0.95706367195541453</v>
      </c>
      <c r="C74" s="49">
        <f t="shared" si="6"/>
        <v>4.1520914354965861E-2</v>
      </c>
      <c r="D74" s="47">
        <v>70.099997999999999</v>
      </c>
      <c r="E74" s="50">
        <f t="shared" si="7"/>
        <v>4.2936328044585546E-2</v>
      </c>
      <c r="F74" s="49">
        <f t="shared" si="9"/>
        <v>-9.2297710134734492E-3</v>
      </c>
      <c r="G74" s="49">
        <f t="shared" si="8"/>
        <v>3.9341866279499003E-2</v>
      </c>
      <c r="H74" s="22"/>
    </row>
    <row r="75" spans="1:8" ht="14.25" customHeight="1" x14ac:dyDescent="0.35">
      <c r="A75" s="47">
        <v>1548</v>
      </c>
      <c r="B75" s="48">
        <f t="shared" si="5"/>
        <v>0.95602766975548603</v>
      </c>
      <c r="C75" s="49">
        <f t="shared" si="6"/>
        <v>-9.3553583078910801E-3</v>
      </c>
      <c r="D75" s="47">
        <v>71.199996999999996</v>
      </c>
      <c r="E75" s="50">
        <f t="shared" si="7"/>
        <v>4.3972330244513948E-2</v>
      </c>
      <c r="F75" s="49">
        <f t="shared" si="9"/>
        <v>1.5570010773224136E-2</v>
      </c>
      <c r="G75" s="49">
        <f t="shared" si="8"/>
        <v>-8.2593317471898828E-3</v>
      </c>
      <c r="H75" s="22"/>
    </row>
    <row r="76" spans="1:8" ht="14.25" customHeight="1" x14ac:dyDescent="0.35">
      <c r="A76" s="47">
        <v>1499.400024</v>
      </c>
      <c r="B76" s="48">
        <f t="shared" si="5"/>
        <v>0.95381679581172429</v>
      </c>
      <c r="C76" s="49">
        <f t="shared" si="6"/>
        <v>-3.1898731074308288E-2</v>
      </c>
      <c r="D76" s="47">
        <v>72.599997999999999</v>
      </c>
      <c r="E76" s="50">
        <f t="shared" si="7"/>
        <v>4.6183204188275769E-2</v>
      </c>
      <c r="F76" s="49">
        <f t="shared" si="9"/>
        <v>1.9472117999443071E-2</v>
      </c>
      <c r="G76" s="49">
        <f t="shared" si="8"/>
        <v>-2.9526260662210136E-2</v>
      </c>
      <c r="H76" s="22"/>
    </row>
    <row r="77" spans="1:8" ht="14.25" customHeight="1" x14ac:dyDescent="0.35">
      <c r="A77" s="47">
        <v>1485</v>
      </c>
      <c r="B77" s="48">
        <f t="shared" si="5"/>
        <v>0.95424752786450495</v>
      </c>
      <c r="C77" s="49">
        <f t="shared" si="6"/>
        <v>-9.6502718385641749E-3</v>
      </c>
      <c r="D77" s="47">
        <v>71.199996999999996</v>
      </c>
      <c r="E77" s="50">
        <f t="shared" si="7"/>
        <v>4.5752472135495062E-2</v>
      </c>
      <c r="F77" s="49">
        <f t="shared" si="9"/>
        <v>-1.9472117999442935E-2</v>
      </c>
      <c r="G77" s="49">
        <f t="shared" si="8"/>
        <v>-1.0099645581358899E-2</v>
      </c>
      <c r="H77" s="22"/>
    </row>
    <row r="78" spans="1:8" ht="14.25" customHeight="1" x14ac:dyDescent="0.35">
      <c r="A78" s="47">
        <v>1462.650024</v>
      </c>
      <c r="B78" s="48">
        <f t="shared" si="5"/>
        <v>0.95445202011797803</v>
      </c>
      <c r="C78" s="49">
        <f t="shared" si="6"/>
        <v>-1.5164896878988879E-2</v>
      </c>
      <c r="D78" s="47">
        <v>69.800003000000004</v>
      </c>
      <c r="E78" s="50">
        <f t="shared" si="7"/>
        <v>4.5547979882021951E-2</v>
      </c>
      <c r="F78" s="49">
        <f t="shared" si="9"/>
        <v>-1.9858723534829089E-2</v>
      </c>
      <c r="G78" s="49">
        <f t="shared" si="8"/>
        <v>-1.5378691201078787E-2</v>
      </c>
      <c r="H78" s="22"/>
    </row>
    <row r="79" spans="1:8" ht="14.25" customHeight="1" x14ac:dyDescent="0.35">
      <c r="A79" s="47">
        <v>1456.6999510000001</v>
      </c>
      <c r="B79" s="48">
        <f t="shared" si="5"/>
        <v>0.95265188396745693</v>
      </c>
      <c r="C79" s="49">
        <f t="shared" si="6"/>
        <v>-4.076305540583771E-3</v>
      </c>
      <c r="D79" s="47">
        <v>72.400002000000001</v>
      </c>
      <c r="E79" s="50">
        <f t="shared" si="7"/>
        <v>4.7348116032542964E-2</v>
      </c>
      <c r="F79" s="49">
        <f t="shared" si="9"/>
        <v>3.6572274267711022E-2</v>
      </c>
      <c r="G79" s="49">
        <f t="shared" si="8"/>
        <v>-2.1516718672625456E-3</v>
      </c>
      <c r="H79" s="22"/>
    </row>
    <row r="80" spans="1:8" ht="14.25" customHeight="1" x14ac:dyDescent="0.35">
      <c r="A80" s="47">
        <v>1460.900024</v>
      </c>
      <c r="B80" s="48">
        <f t="shared" si="5"/>
        <v>0.95290587958318218</v>
      </c>
      <c r="C80" s="49">
        <f t="shared" si="6"/>
        <v>2.8791307494701623E-3</v>
      </c>
      <c r="D80" s="47">
        <v>72.199996999999996</v>
      </c>
      <c r="E80" s="50">
        <f t="shared" si="7"/>
        <v>4.7094120416817868E-2</v>
      </c>
      <c r="F80" s="49">
        <f t="shared" si="9"/>
        <v>-2.7663226684466339E-3</v>
      </c>
      <c r="G80" s="49">
        <f t="shared" si="8"/>
        <v>2.613263086399253E-3</v>
      </c>
      <c r="H80" s="22"/>
    </row>
    <row r="81" spans="1:8" ht="14.25" customHeight="1" x14ac:dyDescent="0.35">
      <c r="A81" s="47">
        <v>1432.8000489999999</v>
      </c>
      <c r="B81" s="48">
        <f t="shared" si="5"/>
        <v>0.95250124991520202</v>
      </c>
      <c r="C81" s="49">
        <f t="shared" si="6"/>
        <v>-1.9422094621424382E-2</v>
      </c>
      <c r="D81" s="47">
        <v>71.449996999999996</v>
      </c>
      <c r="E81" s="50">
        <f t="shared" si="7"/>
        <v>4.7498750084798071E-2</v>
      </c>
      <c r="F81" s="49">
        <f t="shared" si="9"/>
        <v>-1.0442141959061431E-2</v>
      </c>
      <c r="G81" s="49">
        <f t="shared" si="8"/>
        <v>-1.8995558094141489E-2</v>
      </c>
      <c r="H81" s="22"/>
    </row>
    <row r="82" spans="1:8" ht="14.25" customHeight="1" x14ac:dyDescent="0.35">
      <c r="A82" s="47">
        <v>1399</v>
      </c>
      <c r="B82" s="48">
        <f t="shared" si="5"/>
        <v>0.95299727520435973</v>
      </c>
      <c r="C82" s="49">
        <f t="shared" si="6"/>
        <v>-2.3872910279791843E-2</v>
      </c>
      <c r="D82" s="47">
        <v>69</v>
      </c>
      <c r="E82" s="50">
        <f t="shared" si="7"/>
        <v>4.7002724795640327E-2</v>
      </c>
      <c r="F82" s="49">
        <f t="shared" si="9"/>
        <v>-3.4891357791212288E-2</v>
      </c>
      <c r="G82" s="49">
        <f t="shared" si="8"/>
        <v>-2.4390807335846348E-2</v>
      </c>
      <c r="H82" s="22"/>
    </row>
    <row r="83" spans="1:8" ht="14.25" customHeight="1" x14ac:dyDescent="0.35">
      <c r="A83" s="47">
        <v>1406.4499510000001</v>
      </c>
      <c r="B83" s="48">
        <f t="shared" si="5"/>
        <v>0.95229873418615629</v>
      </c>
      <c r="C83" s="49">
        <f t="shared" si="6"/>
        <v>5.3110685573598809E-3</v>
      </c>
      <c r="D83" s="47">
        <v>70.449996999999996</v>
      </c>
      <c r="E83" s="50">
        <f t="shared" si="7"/>
        <v>4.7701265813843742E-2</v>
      </c>
      <c r="F83" s="49">
        <f t="shared" si="9"/>
        <v>2.0796691164036474E-2</v>
      </c>
      <c r="G83" s="49">
        <f t="shared" si="8"/>
        <v>6.0497523576138294E-3</v>
      </c>
      <c r="H83" s="22"/>
    </row>
    <row r="84" spans="1:8" ht="14.25" customHeight="1" x14ac:dyDescent="0.35">
      <c r="A84" s="47">
        <v>1436.6999510000001</v>
      </c>
      <c r="B84" s="48">
        <f t="shared" si="5"/>
        <v>0.95464965465818341</v>
      </c>
      <c r="C84" s="49">
        <f t="shared" si="6"/>
        <v>2.1280018687894513E-2</v>
      </c>
      <c r="D84" s="47">
        <v>68.25</v>
      </c>
      <c r="E84" s="50">
        <f t="shared" si="7"/>
        <v>4.5350345341816617E-2</v>
      </c>
      <c r="F84" s="49">
        <f t="shared" si="9"/>
        <v>-3.1725761696226693E-2</v>
      </c>
      <c r="G84" s="49">
        <f t="shared" si="8"/>
        <v>1.8876188242362129E-2</v>
      </c>
      <c r="H84" s="22"/>
    </row>
    <row r="85" spans="1:8" ht="14.25" customHeight="1" x14ac:dyDescent="0.35">
      <c r="A85" s="47">
        <v>1445</v>
      </c>
      <c r="B85" s="48">
        <f t="shared" si="5"/>
        <v>0.95492995166851036</v>
      </c>
      <c r="C85" s="49">
        <f t="shared" si="6"/>
        <v>5.7605386357969844E-3</v>
      </c>
      <c r="D85" s="47">
        <v>68.199996999999996</v>
      </c>
      <c r="E85" s="50">
        <f t="shared" si="7"/>
        <v>4.5070048331489657E-2</v>
      </c>
      <c r="F85" s="49">
        <f t="shared" si="9"/>
        <v>-7.3291320392352875E-4</v>
      </c>
      <c r="G85" s="49">
        <f t="shared" si="8"/>
        <v>5.4678784475425809E-3</v>
      </c>
      <c r="H85" s="22"/>
    </row>
    <row r="86" spans="1:8" ht="14.25" customHeight="1" x14ac:dyDescent="0.35">
      <c r="A86" s="47">
        <v>1417.6999510000001</v>
      </c>
      <c r="B86" s="48">
        <f t="shared" si="5"/>
        <v>0.95745255481540836</v>
      </c>
      <c r="C86" s="49">
        <f t="shared" si="6"/>
        <v>-1.9073515985971904E-2</v>
      </c>
      <c r="D86" s="47">
        <v>63</v>
      </c>
      <c r="E86" s="50">
        <f t="shared" si="7"/>
        <v>4.2547445184591623E-2</v>
      </c>
      <c r="F86" s="49">
        <f t="shared" si="9"/>
        <v>-7.9309794469612921E-2</v>
      </c>
      <c r="G86" s="49">
        <f t="shared" si="8"/>
        <v>-2.1636415742878418E-2</v>
      </c>
      <c r="H86" s="22"/>
    </row>
    <row r="87" spans="1:8" ht="14.25" customHeight="1" x14ac:dyDescent="0.35">
      <c r="A87" s="47">
        <v>1426.400024</v>
      </c>
      <c r="B87" s="48">
        <f t="shared" si="5"/>
        <v>0.95744395160857643</v>
      </c>
      <c r="C87" s="49">
        <f t="shared" si="6"/>
        <v>6.1179988139447722E-3</v>
      </c>
      <c r="D87" s="47">
        <v>63.400002000000001</v>
      </c>
      <c r="E87" s="50">
        <f t="shared" si="7"/>
        <v>4.2556048391423504E-2</v>
      </c>
      <c r="F87" s="49">
        <f t="shared" si="9"/>
        <v>6.3291665973884137E-3</v>
      </c>
      <c r="G87" s="49">
        <f t="shared" si="8"/>
        <v>6.1269852803557089E-3</v>
      </c>
      <c r="H87" s="22"/>
    </row>
    <row r="88" spans="1:8" ht="14.25" customHeight="1" x14ac:dyDescent="0.35">
      <c r="A88" s="47">
        <v>1426.8000489999999</v>
      </c>
      <c r="B88" s="48">
        <f t="shared" si="5"/>
        <v>0.95906432754434312</v>
      </c>
      <c r="C88" s="49">
        <f t="shared" si="6"/>
        <v>2.804044528151248E-4</v>
      </c>
      <c r="D88" s="47">
        <v>60.900002000000001</v>
      </c>
      <c r="E88" s="50">
        <f t="shared" si="7"/>
        <v>4.0935672455656859E-2</v>
      </c>
      <c r="F88" s="49">
        <f t="shared" si="9"/>
        <v>-4.0230685432347764E-2</v>
      </c>
      <c r="G88" s="49">
        <f t="shared" si="8"/>
        <v>-1.377944253545577E-3</v>
      </c>
      <c r="H88" s="22"/>
    </row>
    <row r="89" spans="1:8" ht="14.25" customHeight="1" x14ac:dyDescent="0.35">
      <c r="A89" s="47">
        <v>1434.599976</v>
      </c>
      <c r="B89" s="48">
        <f t="shared" si="5"/>
        <v>0.95902132493852066</v>
      </c>
      <c r="C89" s="49">
        <f t="shared" si="6"/>
        <v>5.4518391356112427E-3</v>
      </c>
      <c r="D89" s="47">
        <v>61.299999</v>
      </c>
      <c r="E89" s="50">
        <f t="shared" si="7"/>
        <v>4.0978675061479293E-2</v>
      </c>
      <c r="F89" s="49">
        <f t="shared" si="9"/>
        <v>6.5466190723786353E-3</v>
      </c>
      <c r="G89" s="49">
        <f t="shared" si="8"/>
        <v>5.4967017669038604E-3</v>
      </c>
      <c r="H89" s="22"/>
    </row>
    <row r="90" spans="1:8" ht="14.25" customHeight="1" x14ac:dyDescent="0.35">
      <c r="A90" s="47">
        <v>1429</v>
      </c>
      <c r="B90" s="48">
        <f t="shared" si="5"/>
        <v>0.95735771820941584</v>
      </c>
      <c r="C90" s="49">
        <f t="shared" si="6"/>
        <v>-3.9111490330645668E-3</v>
      </c>
      <c r="D90" s="47">
        <v>63.650002000000001</v>
      </c>
      <c r="E90" s="50">
        <f t="shared" si="7"/>
        <v>4.2642281790584151E-2</v>
      </c>
      <c r="F90" s="49">
        <f t="shared" si="9"/>
        <v>3.7619529796301406E-2</v>
      </c>
      <c r="G90" s="49">
        <f t="shared" si="8"/>
        <v>-2.1401861234684955E-3</v>
      </c>
      <c r="H90" s="22"/>
    </row>
    <row r="91" spans="1:8" ht="14.25" customHeight="1" x14ac:dyDescent="0.35">
      <c r="A91" s="47">
        <v>1442</v>
      </c>
      <c r="B91" s="48">
        <f t="shared" si="5"/>
        <v>0.95686794956867949</v>
      </c>
      <c r="C91" s="49">
        <f t="shared" si="6"/>
        <v>9.0561399150270484E-3</v>
      </c>
      <c r="D91" s="47">
        <v>65</v>
      </c>
      <c r="E91" s="50">
        <f t="shared" si="7"/>
        <v>4.3132050431320505E-2</v>
      </c>
      <c r="F91" s="49">
        <f t="shared" si="9"/>
        <v>2.0987913470383888E-2</v>
      </c>
      <c r="G91" s="49">
        <f t="shared" si="8"/>
        <v>9.5707817737517957E-3</v>
      </c>
      <c r="H91" s="22"/>
    </row>
    <row r="92" spans="1:8" ht="14.25" customHeight="1" x14ac:dyDescent="0.35">
      <c r="A92" s="47">
        <v>1479</v>
      </c>
      <c r="B92" s="48">
        <f t="shared" si="5"/>
        <v>0.95731253624514556</v>
      </c>
      <c r="C92" s="49">
        <f t="shared" si="6"/>
        <v>2.5335144865905403E-2</v>
      </c>
      <c r="D92" s="47">
        <v>65.949996999999996</v>
      </c>
      <c r="E92" s="50">
        <f t="shared" si="7"/>
        <v>4.2687463754854452E-2</v>
      </c>
      <c r="F92" s="49">
        <f t="shared" si="9"/>
        <v>1.4509563778678573E-2</v>
      </c>
      <c r="G92" s="49">
        <f t="shared" si="8"/>
        <v>2.4873028265619171E-2</v>
      </c>
      <c r="H92" s="22"/>
    </row>
    <row r="93" spans="1:8" ht="14.25" customHeight="1" x14ac:dyDescent="0.35">
      <c r="A93" s="47">
        <v>1503.650024</v>
      </c>
      <c r="B93" s="48">
        <f t="shared" si="5"/>
        <v>0.95789138584257982</v>
      </c>
      <c r="C93" s="49">
        <f t="shared" si="6"/>
        <v>1.6529317912371732E-2</v>
      </c>
      <c r="D93" s="47">
        <v>66.099997999999999</v>
      </c>
      <c r="E93" s="50">
        <f t="shared" si="7"/>
        <v>4.2108614157420281E-2</v>
      </c>
      <c r="F93" s="49">
        <f t="shared" si="9"/>
        <v>2.2718829261383108E-3</v>
      </c>
      <c r="G93" s="49">
        <f t="shared" si="8"/>
        <v>1.5928957083661929E-2</v>
      </c>
      <c r="H93" s="22"/>
    </row>
    <row r="94" spans="1:8" ht="14.25" customHeight="1" x14ac:dyDescent="0.35">
      <c r="A94" s="47">
        <v>1453.8000489999999</v>
      </c>
      <c r="B94" s="48">
        <f t="shared" si="5"/>
        <v>0.95783370804200041</v>
      </c>
      <c r="C94" s="49">
        <f t="shared" si="6"/>
        <v>-3.3714649867863287E-2</v>
      </c>
      <c r="D94" s="47">
        <v>64</v>
      </c>
      <c r="E94" s="50">
        <f t="shared" si="7"/>
        <v>4.2166291957999535E-2</v>
      </c>
      <c r="F94" s="49">
        <f t="shared" si="9"/>
        <v>-3.2285633240782173E-2</v>
      </c>
      <c r="G94" s="49">
        <f t="shared" si="8"/>
        <v>-3.3654393535552947E-2</v>
      </c>
      <c r="H94" s="22"/>
    </row>
    <row r="95" spans="1:8" ht="14.25" customHeight="1" x14ac:dyDescent="0.35">
      <c r="A95" s="47">
        <v>1421.900024</v>
      </c>
      <c r="B95" s="48">
        <f t="shared" si="5"/>
        <v>0.95770189396703465</v>
      </c>
      <c r="C95" s="49">
        <f t="shared" si="6"/>
        <v>-2.2186829474155442E-2</v>
      </c>
      <c r="D95" s="47">
        <v>62.799999</v>
      </c>
      <c r="E95" s="50">
        <f t="shared" si="7"/>
        <v>4.2298106032965285E-2</v>
      </c>
      <c r="F95" s="49">
        <f t="shared" si="9"/>
        <v>-1.8928025809085876E-2</v>
      </c>
      <c r="G95" s="49">
        <f t="shared" si="8"/>
        <v>-2.2048988251189713E-2</v>
      </c>
      <c r="H95" s="22"/>
    </row>
    <row r="96" spans="1:8" ht="14.25" customHeight="1" x14ac:dyDescent="0.35">
      <c r="A96" s="47">
        <v>1423</v>
      </c>
      <c r="B96" s="48">
        <f t="shared" si="5"/>
        <v>0.95741102129947586</v>
      </c>
      <c r="C96" s="49">
        <f t="shared" si="6"/>
        <v>7.7329680869967507E-4</v>
      </c>
      <c r="D96" s="47">
        <v>63.299999</v>
      </c>
      <c r="E96" s="50">
        <f t="shared" si="7"/>
        <v>4.2588978700524104E-2</v>
      </c>
      <c r="F96" s="49">
        <f t="shared" si="9"/>
        <v>7.9302558017560632E-3</v>
      </c>
      <c r="G96" s="49">
        <f t="shared" si="8"/>
        <v>1.078104382815478E-3</v>
      </c>
      <c r="H96" s="22"/>
    </row>
    <row r="97" spans="1:8" ht="14.25" customHeight="1" x14ac:dyDescent="0.35">
      <c r="A97" s="47">
        <v>1409.599976</v>
      </c>
      <c r="B97" s="48">
        <f t="shared" si="5"/>
        <v>0.95682867287370732</v>
      </c>
      <c r="C97" s="49">
        <f t="shared" si="6"/>
        <v>-9.461359934044216E-3</v>
      </c>
      <c r="D97" s="47">
        <v>63.599997999999999</v>
      </c>
      <c r="E97" s="50">
        <f t="shared" si="7"/>
        <v>4.317132712629277E-2</v>
      </c>
      <c r="F97" s="49">
        <f t="shared" si="9"/>
        <v>4.7281255471930657E-3</v>
      </c>
      <c r="G97" s="49">
        <f t="shared" si="8"/>
        <v>-8.8487810145799397E-3</v>
      </c>
      <c r="H97" s="22"/>
    </row>
    <row r="98" spans="1:8" ht="14.25" customHeight="1" x14ac:dyDescent="0.35">
      <c r="A98" s="47">
        <v>1410.8000489999999</v>
      </c>
      <c r="B98" s="48">
        <f t="shared" si="5"/>
        <v>0.9569287133626081</v>
      </c>
      <c r="C98" s="49">
        <f t="shared" si="6"/>
        <v>8.5099493815492754E-4</v>
      </c>
      <c r="D98" s="47">
        <v>63.5</v>
      </c>
      <c r="E98" s="50">
        <f t="shared" si="7"/>
        <v>4.3071286637391952E-2</v>
      </c>
      <c r="F98" s="49">
        <f t="shared" si="9"/>
        <v>-1.5735330008890985E-3</v>
      </c>
      <c r="G98" s="49">
        <f t="shared" si="8"/>
        <v>7.4656740033199722E-4</v>
      </c>
      <c r="H98" s="22"/>
    </row>
    <row r="99" spans="1:8" ht="14.25" customHeight="1" x14ac:dyDescent="0.35">
      <c r="A99" s="47">
        <v>1424.9499510000001</v>
      </c>
      <c r="B99" s="48">
        <f t="shared" si="5"/>
        <v>0.95740249000431144</v>
      </c>
      <c r="C99" s="49">
        <f t="shared" si="6"/>
        <v>9.9797368867290456E-3</v>
      </c>
      <c r="D99" s="47">
        <v>63.400002000000001</v>
      </c>
      <c r="E99" s="50">
        <f t="shared" si="7"/>
        <v>4.2597509995688489E-2</v>
      </c>
      <c r="F99" s="49">
        <f t="shared" si="9"/>
        <v>-1.5760129097248394E-3</v>
      </c>
      <c r="G99" s="49">
        <f t="shared" si="8"/>
        <v>9.487490719266925E-3</v>
      </c>
      <c r="H99" s="22"/>
    </row>
    <row r="100" spans="1:8" ht="14.25" customHeight="1" x14ac:dyDescent="0.35">
      <c r="A100" s="47">
        <v>1430</v>
      </c>
      <c r="B100" s="48">
        <f t="shared" si="5"/>
        <v>0.95725809279011698</v>
      </c>
      <c r="C100" s="49">
        <f t="shared" si="6"/>
        <v>3.5377532732607155E-3</v>
      </c>
      <c r="D100" s="47">
        <v>63.849997999999999</v>
      </c>
      <c r="E100" s="50">
        <f t="shared" si="7"/>
        <v>4.2741907209883065E-2</v>
      </c>
      <c r="F100" s="49">
        <f t="shared" si="9"/>
        <v>7.072658166212378E-3</v>
      </c>
      <c r="G100" s="49">
        <f t="shared" si="8"/>
        <v>3.6888418501910174E-3</v>
      </c>
      <c r="H100" s="22"/>
    </row>
    <row r="101" spans="1:8" ht="14.25" customHeight="1" x14ac:dyDescent="0.35">
      <c r="A101" s="47">
        <v>1424.1999510000001</v>
      </c>
      <c r="B101" s="48">
        <f t="shared" si="5"/>
        <v>0.95302462564057855</v>
      </c>
      <c r="C101" s="49">
        <f t="shared" si="6"/>
        <v>-4.0642261112092621E-3</v>
      </c>
      <c r="D101" s="47">
        <v>70.199996999999996</v>
      </c>
      <c r="E101" s="50">
        <f t="shared" si="7"/>
        <v>4.6975374359421479E-2</v>
      </c>
      <c r="F101" s="49">
        <f t="shared" si="9"/>
        <v>9.4811717141588273E-2</v>
      </c>
      <c r="G101" s="49">
        <f t="shared" si="8"/>
        <v>5.8050833823181623E-4</v>
      </c>
      <c r="H101" s="22"/>
    </row>
    <row r="102" spans="1:8" ht="14.25" customHeight="1" x14ac:dyDescent="0.35">
      <c r="A102" s="47">
        <v>1408.599976</v>
      </c>
      <c r="B102" s="48">
        <f t="shared" si="5"/>
        <v>0.95047233259810471</v>
      </c>
      <c r="C102" s="49">
        <f t="shared" si="6"/>
        <v>-1.1013931869627815E-2</v>
      </c>
      <c r="D102" s="47">
        <v>73.400002000000001</v>
      </c>
      <c r="E102" s="50">
        <f t="shared" si="7"/>
        <v>4.9527667401895195E-2</v>
      </c>
      <c r="F102" s="49">
        <f t="shared" si="9"/>
        <v>4.4575694571704245E-2</v>
      </c>
      <c r="G102" s="49">
        <f t="shared" si="8"/>
        <v>-8.2607073402459208E-3</v>
      </c>
      <c r="H102" s="22"/>
    </row>
    <row r="103" spans="1:8" ht="14.25" customHeight="1" x14ac:dyDescent="0.35">
      <c r="A103" s="47">
        <v>1398.900024</v>
      </c>
      <c r="B103" s="48">
        <f t="shared" si="5"/>
        <v>0.95024284291286332</v>
      </c>
      <c r="C103" s="49">
        <f t="shared" si="6"/>
        <v>-6.9100556343940044E-3</v>
      </c>
      <c r="D103" s="47">
        <v>73.25</v>
      </c>
      <c r="E103" s="50">
        <f t="shared" si="7"/>
        <v>4.9757157087136655E-2</v>
      </c>
      <c r="F103" s="49">
        <f t="shared" si="9"/>
        <v>-2.0457149712492955E-3</v>
      </c>
      <c r="G103" s="49">
        <f t="shared" si="8"/>
        <v>-6.6680198718925667E-3</v>
      </c>
      <c r="H103" s="22"/>
    </row>
    <row r="104" spans="1:8" ht="14.25" customHeight="1" x14ac:dyDescent="0.35">
      <c r="A104" s="47">
        <v>1442.599976</v>
      </c>
      <c r="B104" s="48">
        <f t="shared" si="5"/>
        <v>0.95284015651418985</v>
      </c>
      <c r="C104" s="49">
        <f t="shared" si="6"/>
        <v>3.076079379422202E-2</v>
      </c>
      <c r="D104" s="47">
        <v>71.400002000000001</v>
      </c>
      <c r="E104" s="50">
        <f t="shared" si="7"/>
        <v>4.7159843485810142E-2</v>
      </c>
      <c r="F104" s="49">
        <f t="shared" si="9"/>
        <v>-2.5580350540433856E-2</v>
      </c>
      <c r="G104" s="49">
        <f t="shared" si="8"/>
        <v>2.8103754245588211E-2</v>
      </c>
      <c r="H104" s="22"/>
    </row>
    <row r="105" spans="1:8" ht="14.25" customHeight="1" x14ac:dyDescent="0.35">
      <c r="A105" s="47">
        <v>1482.75</v>
      </c>
      <c r="B105" s="48">
        <f t="shared" si="5"/>
        <v>0.95041984610014729</v>
      </c>
      <c r="C105" s="49">
        <f t="shared" si="6"/>
        <v>2.7451447285892296E-2</v>
      </c>
      <c r="D105" s="47">
        <v>77.349997999999999</v>
      </c>
      <c r="E105" s="50">
        <f t="shared" si="7"/>
        <v>4.958015389985277E-2</v>
      </c>
      <c r="F105" s="49">
        <f t="shared" si="9"/>
        <v>8.0042653805835473E-2</v>
      </c>
      <c r="G105" s="49">
        <f t="shared" si="8"/>
        <v>3.005892739893002E-2</v>
      </c>
      <c r="H105" s="22"/>
    </row>
    <row r="106" spans="1:8" ht="14.25" customHeight="1" x14ac:dyDescent="0.35">
      <c r="A106" s="47">
        <v>1478.849976</v>
      </c>
      <c r="B106" s="48">
        <f t="shared" si="5"/>
        <v>0.94962435088926833</v>
      </c>
      <c r="C106" s="49">
        <f t="shared" si="6"/>
        <v>-2.6337292585025779E-3</v>
      </c>
      <c r="D106" s="47">
        <v>78.449996999999996</v>
      </c>
      <c r="E106" s="50">
        <f t="shared" si="7"/>
        <v>5.0375649110731731E-2</v>
      </c>
      <c r="F106" s="49">
        <f t="shared" si="9"/>
        <v>1.4120889775544614E-2</v>
      </c>
      <c r="G106" s="49">
        <f t="shared" si="8"/>
        <v>-1.7897044490594299E-3</v>
      </c>
      <c r="H106" s="22"/>
    </row>
    <row r="107" spans="1:8" ht="14.25" customHeight="1" x14ac:dyDescent="0.35">
      <c r="A107" s="47">
        <v>1465.900024</v>
      </c>
      <c r="B107" s="48">
        <f t="shared" si="5"/>
        <v>0.95037116168431945</v>
      </c>
      <c r="C107" s="49">
        <f t="shared" si="6"/>
        <v>-8.795337792153567E-3</v>
      </c>
      <c r="D107" s="47">
        <v>76.550003000000004</v>
      </c>
      <c r="E107" s="50">
        <f t="shared" si="7"/>
        <v>4.9628838315680483E-2</v>
      </c>
      <c r="F107" s="49">
        <f t="shared" si="9"/>
        <v>-2.4517279644359159E-2</v>
      </c>
      <c r="G107" s="49">
        <f t="shared" si="8"/>
        <v>-9.5755995023452077E-3</v>
      </c>
      <c r="H107" s="22"/>
    </row>
    <row r="108" spans="1:8" ht="14.25" customHeight="1" x14ac:dyDescent="0.35">
      <c r="A108" s="47">
        <v>1501.900024</v>
      </c>
      <c r="B108" s="48">
        <f t="shared" si="5"/>
        <v>0.95111139511535736</v>
      </c>
      <c r="C108" s="49">
        <f t="shared" si="6"/>
        <v>2.4261584523114069E-2</v>
      </c>
      <c r="D108" s="47">
        <v>77.199996999999996</v>
      </c>
      <c r="E108" s="50">
        <f t="shared" si="7"/>
        <v>4.8888604884642702E-2</v>
      </c>
      <c r="F108" s="49">
        <f t="shared" si="9"/>
        <v>8.4552568768622369E-3</v>
      </c>
      <c r="G108" s="49">
        <f t="shared" si="8"/>
        <v>2.3488835216139259E-2</v>
      </c>
      <c r="H108" s="22"/>
    </row>
    <row r="109" spans="1:8" ht="14.25" customHeight="1" x14ac:dyDescent="0.35">
      <c r="A109" s="47">
        <v>1520.4499510000001</v>
      </c>
      <c r="B109" s="48">
        <f t="shared" si="5"/>
        <v>0.94873954548281447</v>
      </c>
      <c r="C109" s="49">
        <f t="shared" si="6"/>
        <v>1.2275322238372665E-2</v>
      </c>
      <c r="D109" s="47">
        <v>82.150002000000001</v>
      </c>
      <c r="E109" s="50">
        <f t="shared" si="7"/>
        <v>5.1260454517185423E-2</v>
      </c>
      <c r="F109" s="49">
        <f t="shared" si="9"/>
        <v>6.2147450658359783E-2</v>
      </c>
      <c r="G109" s="49">
        <f t="shared" si="8"/>
        <v>1.4831790208920644E-2</v>
      </c>
      <c r="H109" s="22"/>
    </row>
    <row r="110" spans="1:8" ht="14.25" customHeight="1" x14ac:dyDescent="0.35">
      <c r="A110" s="47">
        <v>1513.75</v>
      </c>
      <c r="B110" s="48">
        <f t="shared" si="5"/>
        <v>0.94748536794981952</v>
      </c>
      <c r="C110" s="49">
        <f t="shared" si="6"/>
        <v>-4.4162955623645818E-3</v>
      </c>
      <c r="D110" s="47">
        <v>83.900002000000001</v>
      </c>
      <c r="E110" s="50">
        <f t="shared" si="7"/>
        <v>5.2514632050180407E-2</v>
      </c>
      <c r="F110" s="49">
        <f t="shared" si="9"/>
        <v>2.1078768482076633E-2</v>
      </c>
      <c r="G110" s="49">
        <f t="shared" si="8"/>
        <v>-3.0774316549749669E-3</v>
      </c>
      <c r="H110" s="22"/>
    </row>
    <row r="111" spans="1:8" ht="14.25" customHeight="1" x14ac:dyDescent="0.35">
      <c r="A111" s="47">
        <v>1487</v>
      </c>
      <c r="B111" s="48">
        <f t="shared" si="5"/>
        <v>0.94695280975555085</v>
      </c>
      <c r="C111" s="49">
        <f t="shared" si="6"/>
        <v>-1.7829348407146901E-2</v>
      </c>
      <c r="D111" s="47">
        <v>83.300003000000004</v>
      </c>
      <c r="E111" s="50">
        <f t="shared" si="7"/>
        <v>5.3047190244449108E-2</v>
      </c>
      <c r="F111" s="49">
        <f t="shared" si="9"/>
        <v>-7.1770521238602942E-3</v>
      </c>
      <c r="G111" s="49">
        <f t="shared" si="8"/>
        <v>-1.7264274019667156E-2</v>
      </c>
      <c r="H111" s="22"/>
    </row>
    <row r="112" spans="1:8" ht="14.25" customHeight="1" x14ac:dyDescent="0.35">
      <c r="A112" s="47">
        <v>1489</v>
      </c>
      <c r="B112" s="48">
        <f t="shared" si="5"/>
        <v>0.94786428041522142</v>
      </c>
      <c r="C112" s="49">
        <f t="shared" si="6"/>
        <v>1.3440862238539562E-3</v>
      </c>
      <c r="D112" s="47">
        <v>81.900002000000001</v>
      </c>
      <c r="E112" s="50">
        <f t="shared" si="7"/>
        <v>5.2135719584778507E-2</v>
      </c>
      <c r="F112" s="49">
        <f t="shared" si="9"/>
        <v>-1.6949569908154261E-2</v>
      </c>
      <c r="G112" s="49">
        <f t="shared" si="8"/>
        <v>3.9033329757521185E-4</v>
      </c>
      <c r="H112" s="22"/>
    </row>
    <row r="113" spans="1:8" ht="14.25" customHeight="1" x14ac:dyDescent="0.35">
      <c r="A113" s="47">
        <v>1513</v>
      </c>
      <c r="B113" s="48">
        <f t="shared" si="5"/>
        <v>0.94933333333333336</v>
      </c>
      <c r="C113" s="49">
        <f t="shared" si="6"/>
        <v>1.5989681104346905E-2</v>
      </c>
      <c r="D113" s="47">
        <v>80.75</v>
      </c>
      <c r="E113" s="50">
        <f t="shared" si="7"/>
        <v>5.0666666666666665E-2</v>
      </c>
      <c r="F113" s="49">
        <f t="shared" si="9"/>
        <v>-1.4141053176281908E-2</v>
      </c>
      <c r="G113" s="49">
        <f t="shared" si="8"/>
        <v>1.446305723412838E-2</v>
      </c>
      <c r="H113" s="22"/>
    </row>
    <row r="114" spans="1:8" ht="14.25" customHeight="1" x14ac:dyDescent="0.35">
      <c r="A114" s="47">
        <v>1519.5</v>
      </c>
      <c r="B114" s="48">
        <f t="shared" si="5"/>
        <v>0.94888687788289494</v>
      </c>
      <c r="C114" s="49">
        <f t="shared" si="6"/>
        <v>4.2868985684918091E-3</v>
      </c>
      <c r="D114" s="47">
        <v>81.849997999999999</v>
      </c>
      <c r="E114" s="50">
        <f t="shared" si="7"/>
        <v>5.11131221171051E-2</v>
      </c>
      <c r="F114" s="49">
        <f t="shared" si="9"/>
        <v>1.3530317279435619E-2</v>
      </c>
      <c r="G114" s="49">
        <f t="shared" si="8"/>
        <v>4.7593585578438145E-3</v>
      </c>
      <c r="H114" s="22"/>
    </row>
    <row r="115" spans="1:8" ht="14.25" customHeight="1" x14ac:dyDescent="0.35">
      <c r="A115" s="47">
        <v>1527</v>
      </c>
      <c r="B115" s="48">
        <f t="shared" si="5"/>
        <v>0.9502177971375233</v>
      </c>
      <c r="C115" s="49">
        <f t="shared" si="6"/>
        <v>4.9236928617847411E-3</v>
      </c>
      <c r="D115" s="47">
        <v>80</v>
      </c>
      <c r="E115" s="50">
        <f t="shared" si="7"/>
        <v>4.9782202862476664E-2</v>
      </c>
      <c r="F115" s="49">
        <f t="shared" si="9"/>
        <v>-2.2861644708320038E-2</v>
      </c>
      <c r="G115" s="49">
        <f t="shared" si="8"/>
        <v>3.5404775502673909E-3</v>
      </c>
      <c r="H115" s="22"/>
    </row>
    <row r="116" spans="1:8" ht="14.25" customHeight="1" x14ac:dyDescent="0.35">
      <c r="A116" s="47">
        <v>1510.1999510000001</v>
      </c>
      <c r="B116" s="48">
        <f t="shared" si="5"/>
        <v>0.95124716282981647</v>
      </c>
      <c r="C116" s="49">
        <f t="shared" si="6"/>
        <v>-1.1062966295341406E-2</v>
      </c>
      <c r="D116" s="47">
        <v>77.400002000000001</v>
      </c>
      <c r="E116" s="50">
        <f t="shared" si="7"/>
        <v>4.8752837170183513E-2</v>
      </c>
      <c r="F116" s="49">
        <f t="shared" si="9"/>
        <v>-3.3039828238407246E-2</v>
      </c>
      <c r="G116" s="49">
        <f t="shared" si="8"/>
        <v>-1.2134400667163297E-2</v>
      </c>
      <c r="H116" s="22"/>
    </row>
    <row r="117" spans="1:8" ht="14.25" customHeight="1" x14ac:dyDescent="0.35">
      <c r="A117" s="47">
        <v>1524.9499510000001</v>
      </c>
      <c r="B117" s="48">
        <f t="shared" si="5"/>
        <v>0.95098375448234951</v>
      </c>
      <c r="C117" s="49">
        <f t="shared" si="6"/>
        <v>9.7195305632719175E-3</v>
      </c>
      <c r="D117" s="47">
        <v>78.599997999999999</v>
      </c>
      <c r="E117" s="50">
        <f t="shared" si="7"/>
        <v>4.901624551765054E-2</v>
      </c>
      <c r="F117" s="49">
        <f t="shared" si="9"/>
        <v>1.5384867554393581E-2</v>
      </c>
      <c r="G117" s="49">
        <f t="shared" si="8"/>
        <v>9.9972241121689658E-3</v>
      </c>
      <c r="H117" s="22"/>
    </row>
    <row r="118" spans="1:8" ht="14.25" customHeight="1" x14ac:dyDescent="0.35">
      <c r="A118" s="47">
        <v>1520.650024</v>
      </c>
      <c r="B118" s="48">
        <f t="shared" si="5"/>
        <v>0.94942715400602395</v>
      </c>
      <c r="C118" s="49">
        <f t="shared" si="6"/>
        <v>-2.8236996928942344E-3</v>
      </c>
      <c r="D118" s="47">
        <v>81</v>
      </c>
      <c r="E118" s="50">
        <f t="shared" si="7"/>
        <v>5.0572845993976025E-2</v>
      </c>
      <c r="F118" s="49">
        <f t="shared" si="9"/>
        <v>3.0077480682570927E-2</v>
      </c>
      <c r="G118" s="49">
        <f t="shared" si="8"/>
        <v>-1.1597933647458085E-3</v>
      </c>
      <c r="H118" s="22"/>
    </row>
    <row r="119" spans="1:8" ht="14.25" customHeight="1" x14ac:dyDescent="0.35">
      <c r="A119" s="47">
        <v>1514</v>
      </c>
      <c r="B119" s="48">
        <f t="shared" si="5"/>
        <v>0.94879990151431959</v>
      </c>
      <c r="C119" s="49">
        <f t="shared" si="6"/>
        <v>-4.382735796274578E-3</v>
      </c>
      <c r="D119" s="47">
        <v>81.699996999999996</v>
      </c>
      <c r="E119" s="50">
        <f t="shared" si="7"/>
        <v>5.1200098485680454E-2</v>
      </c>
      <c r="F119" s="49">
        <f t="shared" si="9"/>
        <v>8.6048104738115552E-3</v>
      </c>
      <c r="G119" s="49">
        <f t="shared" si="8"/>
        <v>-3.7177721481588362E-3</v>
      </c>
      <c r="H119" s="22"/>
    </row>
    <row r="120" spans="1:8" ht="14.25" customHeight="1" x14ac:dyDescent="0.35">
      <c r="A120" s="47">
        <v>1501.3000489999999</v>
      </c>
      <c r="B120" s="48">
        <f t="shared" si="5"/>
        <v>0.94853893878831708</v>
      </c>
      <c r="C120" s="49">
        <f t="shared" si="6"/>
        <v>-8.4237229407553606E-3</v>
      </c>
      <c r="D120" s="47">
        <v>81.449996999999996</v>
      </c>
      <c r="E120" s="50">
        <f t="shared" si="7"/>
        <v>5.1461061211682951E-2</v>
      </c>
      <c r="F120" s="49">
        <f t="shared" si="9"/>
        <v>-3.0646669306093246E-3</v>
      </c>
      <c r="G120" s="49">
        <f t="shared" si="8"/>
        <v>-8.1479402313803986E-3</v>
      </c>
      <c r="H120" s="22"/>
    </row>
    <row r="121" spans="1:8" ht="14.25" customHeight="1" x14ac:dyDescent="0.35">
      <c r="A121" s="47">
        <v>1502</v>
      </c>
      <c r="B121" s="48">
        <f t="shared" si="5"/>
        <v>0.94763406940063089</v>
      </c>
      <c r="C121" s="49">
        <f t="shared" si="6"/>
        <v>4.6612126744136561E-4</v>
      </c>
      <c r="D121" s="47">
        <v>83</v>
      </c>
      <c r="E121" s="50">
        <f t="shared" si="7"/>
        <v>5.2365930599369087E-2</v>
      </c>
      <c r="F121" s="49">
        <f t="shared" si="9"/>
        <v>1.8851309580956946E-2</v>
      </c>
      <c r="G121" s="49">
        <f t="shared" si="8"/>
        <v>1.4288787627232541E-3</v>
      </c>
      <c r="H121" s="22"/>
    </row>
    <row r="122" spans="1:8" ht="14.25" customHeight="1" x14ac:dyDescent="0.35">
      <c r="A122" s="47">
        <v>1489</v>
      </c>
      <c r="B122" s="48">
        <f t="shared" si="5"/>
        <v>0.94861911770315788</v>
      </c>
      <c r="C122" s="49">
        <f t="shared" si="6"/>
        <v>-8.6927996400711135E-3</v>
      </c>
      <c r="D122" s="47">
        <v>80.650002000000001</v>
      </c>
      <c r="E122" s="50">
        <f t="shared" si="7"/>
        <v>5.1380882296842116E-2</v>
      </c>
      <c r="F122" s="49">
        <f t="shared" si="9"/>
        <v>-2.8721778426868304E-2</v>
      </c>
      <c r="G122" s="49">
        <f t="shared" si="8"/>
        <v>-9.7219062416414887E-3</v>
      </c>
      <c r="H122" s="22"/>
    </row>
    <row r="123" spans="1:8" ht="14.25" customHeight="1" x14ac:dyDescent="0.35">
      <c r="A123" s="47">
        <v>1496.5500489999999</v>
      </c>
      <c r="B123" s="48">
        <f t="shared" si="5"/>
        <v>0.94853430858337628</v>
      </c>
      <c r="C123" s="49">
        <f t="shared" si="6"/>
        <v>5.0577380855894253E-3</v>
      </c>
      <c r="D123" s="47">
        <v>81.199996999999996</v>
      </c>
      <c r="E123" s="50">
        <f t="shared" si="7"/>
        <v>5.1465691416623799E-2</v>
      </c>
      <c r="F123" s="49">
        <f t="shared" si="9"/>
        <v>6.7963808520891244E-3</v>
      </c>
      <c r="G123" s="49">
        <f t="shared" si="8"/>
        <v>5.1472185376938437E-3</v>
      </c>
      <c r="H123" s="22"/>
    </row>
    <row r="124" spans="1:8" ht="14.25" customHeight="1" x14ac:dyDescent="0.35">
      <c r="A124" s="47">
        <v>1486</v>
      </c>
      <c r="B124" s="48">
        <f t="shared" si="5"/>
        <v>0.9486721131911745</v>
      </c>
      <c r="C124" s="49">
        <f t="shared" si="6"/>
        <v>-7.0745454918939646E-3</v>
      </c>
      <c r="D124" s="47">
        <v>80.400002000000001</v>
      </c>
      <c r="E124" s="50">
        <f t="shared" si="7"/>
        <v>5.1327886808825475E-2</v>
      </c>
      <c r="F124" s="49">
        <f t="shared" si="9"/>
        <v>-9.9010091612764337E-3</v>
      </c>
      <c r="G124" s="49">
        <f t="shared" si="8"/>
        <v>-7.219621899185286E-3</v>
      </c>
      <c r="H124" s="22"/>
    </row>
    <row r="125" spans="1:8" ht="14.25" customHeight="1" x14ac:dyDescent="0.35">
      <c r="A125" s="47">
        <v>1496</v>
      </c>
      <c r="B125" s="48">
        <f t="shared" si="5"/>
        <v>0.94938917975567194</v>
      </c>
      <c r="C125" s="49">
        <f t="shared" si="6"/>
        <v>6.7069332567180799E-3</v>
      </c>
      <c r="D125" s="47">
        <v>79.75</v>
      </c>
      <c r="E125" s="50">
        <f t="shared" si="7"/>
        <v>5.06108202443281E-2</v>
      </c>
      <c r="F125" s="49">
        <f t="shared" si="9"/>
        <v>-8.1174593955882762E-3</v>
      </c>
      <c r="G125" s="49">
        <f t="shared" si="8"/>
        <v>5.9566585849608646E-3</v>
      </c>
      <c r="H125" s="22"/>
    </row>
    <row r="126" spans="1:8" ht="14.25" customHeight="1" x14ac:dyDescent="0.35">
      <c r="A126" s="47">
        <v>1494</v>
      </c>
      <c r="B126" s="48">
        <f t="shared" si="5"/>
        <v>0.94968693265144843</v>
      </c>
      <c r="C126" s="49">
        <f t="shared" si="6"/>
        <v>-1.3377928416599422E-3</v>
      </c>
      <c r="D126" s="47">
        <v>79.150002000000001</v>
      </c>
      <c r="E126" s="50">
        <f t="shared" si="7"/>
        <v>5.0313067348551545E-2</v>
      </c>
      <c r="F126" s="49">
        <f t="shared" si="9"/>
        <v>-7.5519300694555066E-3</v>
      </c>
      <c r="G126" s="49">
        <f t="shared" si="8"/>
        <v>-1.6504451465151617E-3</v>
      </c>
      <c r="H126" s="22"/>
    </row>
    <row r="127" spans="1:8" ht="14.25" customHeight="1" x14ac:dyDescent="0.35">
      <c r="A127" s="47">
        <v>1478.75</v>
      </c>
      <c r="B127" s="48">
        <f t="shared" si="5"/>
        <v>0.94971259571038957</v>
      </c>
      <c r="C127" s="49">
        <f t="shared" si="6"/>
        <v>-1.0259950400166098E-2</v>
      </c>
      <c r="D127" s="47">
        <v>78.300003000000004</v>
      </c>
      <c r="E127" s="50">
        <f t="shared" si="7"/>
        <v>5.0287404289610343E-2</v>
      </c>
      <c r="F127" s="49">
        <f t="shared" si="9"/>
        <v>-1.0797170284565475E-2</v>
      </c>
      <c r="G127" s="49">
        <f t="shared" si="8"/>
        <v>-1.0286965793685307E-2</v>
      </c>
      <c r="H127" s="22"/>
    </row>
    <row r="128" spans="1:8" ht="14.25" customHeight="1" x14ac:dyDescent="0.35">
      <c r="A128" s="47">
        <v>1490</v>
      </c>
      <c r="B128" s="48">
        <f t="shared" si="5"/>
        <v>0.95031570769779228</v>
      </c>
      <c r="C128" s="49">
        <f t="shared" si="6"/>
        <v>7.5789836469082987E-3</v>
      </c>
      <c r="D128" s="47">
        <v>77.900002000000001</v>
      </c>
      <c r="E128" s="50">
        <f t="shared" si="7"/>
        <v>4.9684292302207674E-2</v>
      </c>
      <c r="F128" s="49">
        <f t="shared" si="9"/>
        <v>-5.1216627602897564E-3</v>
      </c>
      <c r="G128" s="49">
        <f t="shared" si="8"/>
        <v>6.947961018386086E-3</v>
      </c>
      <c r="H128" s="22"/>
    </row>
    <row r="129" spans="1:8" ht="14.25" customHeight="1" x14ac:dyDescent="0.35">
      <c r="A129" s="47">
        <v>1491.8000489999999</v>
      </c>
      <c r="B129" s="48">
        <f t="shared" si="5"/>
        <v>0.95058463667734971</v>
      </c>
      <c r="C129" s="49">
        <f t="shared" si="6"/>
        <v>1.2073574277834127E-3</v>
      </c>
      <c r="D129" s="47">
        <v>77.550003000000004</v>
      </c>
      <c r="E129" s="50">
        <f t="shared" si="7"/>
        <v>4.9415363322650209E-2</v>
      </c>
      <c r="F129" s="49">
        <f t="shared" si="9"/>
        <v>-4.5030502433765262E-3</v>
      </c>
      <c r="G129" s="49">
        <f t="shared" si="8"/>
        <v>9.2517555799259536E-4</v>
      </c>
      <c r="H129" s="22"/>
    </row>
    <row r="130" spans="1:8" ht="14.25" customHeight="1" x14ac:dyDescent="0.35">
      <c r="A130" s="47">
        <v>1508</v>
      </c>
      <c r="B130" s="48">
        <f t="shared" si="5"/>
        <v>0.94848732505379285</v>
      </c>
      <c r="C130" s="49">
        <f t="shared" si="6"/>
        <v>1.0800792200612967E-2</v>
      </c>
      <c r="D130" s="47">
        <v>81.900002000000001</v>
      </c>
      <c r="E130" s="50">
        <f t="shared" si="7"/>
        <v>5.1512674946207086E-2</v>
      </c>
      <c r="F130" s="49">
        <f t="shared" si="9"/>
        <v>5.4576086971781297E-2</v>
      </c>
      <c r="G130" s="49">
        <f t="shared" si="8"/>
        <v>1.3055774730834559E-2</v>
      </c>
      <c r="H130" s="22"/>
    </row>
    <row r="131" spans="1:8" ht="14.25" customHeight="1" x14ac:dyDescent="0.35">
      <c r="A131" s="47">
        <v>1497.8000489999999</v>
      </c>
      <c r="B131" s="48">
        <f t="shared" ref="B131:B194" si="10">A131/(A131+D131)</f>
        <v>0.94854501283765202</v>
      </c>
      <c r="C131" s="49">
        <f t="shared" ref="C131:C194" si="11">LN(A131/A130)</f>
        <v>-6.7868720379870764E-3</v>
      </c>
      <c r="D131" s="47">
        <v>81.25</v>
      </c>
      <c r="E131" s="50">
        <f t="shared" ref="E131:E194" si="12">D131/(A131+D131)</f>
        <v>5.1454987162348018E-2</v>
      </c>
      <c r="F131" s="49">
        <f t="shared" si="9"/>
        <v>-7.9681940692010022E-3</v>
      </c>
      <c r="G131" s="49">
        <f t="shared" ref="G131:G194" si="13">(B131*C131)+(E131*F131)</f>
        <v>-6.8476569479377879E-3</v>
      </c>
      <c r="H131" s="22"/>
    </row>
    <row r="132" spans="1:8" ht="14.25" customHeight="1" x14ac:dyDescent="0.35">
      <c r="A132" s="47">
        <v>1513.4499510000001</v>
      </c>
      <c r="B132" s="48">
        <f t="shared" si="10"/>
        <v>0.95030139122451673</v>
      </c>
      <c r="C132" s="49">
        <f t="shared" si="11"/>
        <v>1.0394383000548795E-2</v>
      </c>
      <c r="D132" s="47">
        <v>79.150002000000001</v>
      </c>
      <c r="E132" s="50">
        <f t="shared" si="12"/>
        <v>4.9698608775483238E-2</v>
      </c>
      <c r="F132" s="49">
        <f t="shared" ref="F132:F195" si="14">LN(D132/D131)</f>
        <v>-2.6186009614348457E-2</v>
      </c>
      <c r="G132" s="49">
        <f t="shared" si="13"/>
        <v>8.5763883791274403E-3</v>
      </c>
      <c r="H132" s="22"/>
    </row>
    <row r="133" spans="1:8" ht="14.25" customHeight="1" x14ac:dyDescent="0.35">
      <c r="A133" s="47">
        <v>1522</v>
      </c>
      <c r="B133" s="48">
        <f t="shared" si="10"/>
        <v>0.95053709895803862</v>
      </c>
      <c r="C133" s="49">
        <f t="shared" si="11"/>
        <v>5.6334788911680577E-3</v>
      </c>
      <c r="D133" s="47">
        <v>79.199996999999996</v>
      </c>
      <c r="E133" s="50">
        <f t="shared" si="12"/>
        <v>4.9462901041961466E-2</v>
      </c>
      <c r="F133" s="49">
        <f t="shared" si="14"/>
        <v>6.3144934609314651E-4</v>
      </c>
      <c r="G133" s="49">
        <f t="shared" si="13"/>
        <v>5.3860639987710502E-3</v>
      </c>
      <c r="H133" s="22"/>
    </row>
    <row r="134" spans="1:8" ht="14.25" customHeight="1" x14ac:dyDescent="0.35">
      <c r="A134" s="47">
        <v>1523</v>
      </c>
      <c r="B134" s="48">
        <f t="shared" si="10"/>
        <v>0.94985655363620236</v>
      </c>
      <c r="C134" s="49">
        <f t="shared" si="11"/>
        <v>6.5681447353075359E-4</v>
      </c>
      <c r="D134" s="47">
        <v>80.400002000000001</v>
      </c>
      <c r="E134" s="50">
        <f t="shared" si="12"/>
        <v>5.0143446363797618E-2</v>
      </c>
      <c r="F134" s="49">
        <f t="shared" si="14"/>
        <v>1.5037940118950746E-2</v>
      </c>
      <c r="G134" s="49">
        <f t="shared" si="13"/>
        <v>1.3779336759829055E-3</v>
      </c>
      <c r="H134" s="22"/>
    </row>
    <row r="135" spans="1:8" ht="14.25" customHeight="1" x14ac:dyDescent="0.35">
      <c r="A135" s="47">
        <v>1508.1999510000001</v>
      </c>
      <c r="B135" s="48">
        <f t="shared" si="10"/>
        <v>0.94801684599715641</v>
      </c>
      <c r="C135" s="49">
        <f t="shared" si="11"/>
        <v>-9.7652196156754068E-3</v>
      </c>
      <c r="D135" s="47">
        <v>82.699996999999996</v>
      </c>
      <c r="E135" s="50">
        <f t="shared" si="12"/>
        <v>5.1983154002843673E-2</v>
      </c>
      <c r="F135" s="49">
        <f t="shared" si="14"/>
        <v>2.8205364693407359E-2</v>
      </c>
      <c r="G135" s="49">
        <f t="shared" si="13"/>
        <v>-7.7913888839583985E-3</v>
      </c>
      <c r="H135" s="22"/>
    </row>
    <row r="136" spans="1:8" ht="14.25" customHeight="1" x14ac:dyDescent="0.35">
      <c r="A136" s="47">
        <v>1509</v>
      </c>
      <c r="B136" s="48">
        <f t="shared" si="10"/>
        <v>0.94744773205396071</v>
      </c>
      <c r="C136" s="49">
        <f t="shared" si="11"/>
        <v>5.3032548836265793E-4</v>
      </c>
      <c r="D136" s="47">
        <v>83.699996999999996</v>
      </c>
      <c r="E136" s="50">
        <f t="shared" si="12"/>
        <v>5.2552267946039309E-2</v>
      </c>
      <c r="F136" s="49">
        <f t="shared" si="14"/>
        <v>1.2019375899185307E-2</v>
      </c>
      <c r="G136" s="49">
        <f t="shared" si="13"/>
        <v>1.1341011439977627E-3</v>
      </c>
      <c r="H136" s="22"/>
    </row>
    <row r="137" spans="1:8" ht="14.25" customHeight="1" x14ac:dyDescent="0.35">
      <c r="A137" s="47">
        <v>1502</v>
      </c>
      <c r="B137" s="48">
        <f t="shared" si="10"/>
        <v>0.94835206285827989</v>
      </c>
      <c r="C137" s="49">
        <f t="shared" si="11"/>
        <v>-4.6496264437687921E-3</v>
      </c>
      <c r="D137" s="47">
        <v>81.800003000000004</v>
      </c>
      <c r="E137" s="50">
        <f t="shared" si="12"/>
        <v>5.1647937141720036E-2</v>
      </c>
      <c r="F137" s="49">
        <f t="shared" si="14"/>
        <v>-2.2961661369617695E-2</v>
      </c>
      <c r="G137" s="49">
        <f t="shared" si="13"/>
        <v>-5.5954052725560172E-3</v>
      </c>
      <c r="H137" s="22"/>
    </row>
    <row r="138" spans="1:8" ht="14.25" customHeight="1" x14ac:dyDescent="0.35">
      <c r="A138" s="47">
        <v>1489.25</v>
      </c>
      <c r="B138" s="48">
        <f t="shared" si="10"/>
        <v>0.94883883734413266</v>
      </c>
      <c r="C138" s="49">
        <f t="shared" si="11"/>
        <v>-8.5249158152832655E-3</v>
      </c>
      <c r="D138" s="47">
        <v>80.300003000000004</v>
      </c>
      <c r="E138" s="50">
        <f t="shared" si="12"/>
        <v>5.1161162655867294E-2</v>
      </c>
      <c r="F138" s="49">
        <f t="shared" si="14"/>
        <v>-1.8507621970901628E-2</v>
      </c>
      <c r="G138" s="49">
        <f t="shared" si="13"/>
        <v>-9.0356426686565832E-3</v>
      </c>
      <c r="H138" s="22"/>
    </row>
    <row r="139" spans="1:8" ht="14.25" customHeight="1" x14ac:dyDescent="0.35">
      <c r="A139" s="47">
        <v>1504.5</v>
      </c>
      <c r="B139" s="48">
        <f t="shared" si="10"/>
        <v>0.94939105373141497</v>
      </c>
      <c r="C139" s="49">
        <f t="shared" si="11"/>
        <v>1.0187979561302995E-2</v>
      </c>
      <c r="D139" s="47">
        <v>80.199996999999996</v>
      </c>
      <c r="E139" s="50">
        <f t="shared" si="12"/>
        <v>5.0608946268585121E-2</v>
      </c>
      <c r="F139" s="49">
        <f t="shared" si="14"/>
        <v>-1.246180846631473E-3</v>
      </c>
      <c r="G139" s="49">
        <f t="shared" si="13"/>
        <v>9.6093087515914579E-3</v>
      </c>
      <c r="H139" s="22"/>
    </row>
    <row r="140" spans="1:8" ht="14.25" customHeight="1" x14ac:dyDescent="0.35">
      <c r="A140" s="47">
        <v>1540</v>
      </c>
      <c r="B140" s="48">
        <f t="shared" si="10"/>
        <v>0.94947439985722326</v>
      </c>
      <c r="C140" s="49">
        <f t="shared" si="11"/>
        <v>2.3321799337574826E-2</v>
      </c>
      <c r="D140" s="47">
        <v>81.949996999999996</v>
      </c>
      <c r="E140" s="50">
        <f t="shared" si="12"/>
        <v>5.052560014277678E-2</v>
      </c>
      <c r="F140" s="49">
        <f t="shared" si="14"/>
        <v>2.1585791116166042E-2</v>
      </c>
      <c r="G140" s="49">
        <f t="shared" si="13"/>
        <v>2.3234086480335352E-2</v>
      </c>
      <c r="H140" s="22"/>
    </row>
    <row r="141" spans="1:8" ht="14.25" customHeight="1" x14ac:dyDescent="0.35">
      <c r="A141" s="47">
        <v>1545.349976</v>
      </c>
      <c r="B141" s="48">
        <f t="shared" si="10"/>
        <v>0.95101387779707736</v>
      </c>
      <c r="C141" s="49">
        <f t="shared" si="11"/>
        <v>3.4679899548561359E-3</v>
      </c>
      <c r="D141" s="47">
        <v>79.599997999999999</v>
      </c>
      <c r="E141" s="50">
        <f t="shared" si="12"/>
        <v>4.8986122202922665E-2</v>
      </c>
      <c r="F141" s="49">
        <f t="shared" si="14"/>
        <v>-2.9095200857441536E-2</v>
      </c>
      <c r="G141" s="49">
        <f t="shared" si="13"/>
        <v>1.8728455104078336E-3</v>
      </c>
      <c r="H141" s="22"/>
    </row>
    <row r="142" spans="1:8" ht="14.25" customHeight="1" x14ac:dyDescent="0.35">
      <c r="A142" s="47">
        <v>1537.6999510000001</v>
      </c>
      <c r="B142" s="48">
        <f t="shared" si="10"/>
        <v>0.94908035890935538</v>
      </c>
      <c r="C142" s="49">
        <f t="shared" si="11"/>
        <v>-4.9626447066580034E-3</v>
      </c>
      <c r="D142" s="47">
        <v>82.5</v>
      </c>
      <c r="E142" s="50">
        <f t="shared" si="12"/>
        <v>5.0919641090644618E-2</v>
      </c>
      <c r="F142" s="49">
        <f t="shared" si="14"/>
        <v>3.5784225615926514E-2</v>
      </c>
      <c r="G142" s="49">
        <f t="shared" si="13"/>
        <v>-2.8878286942649613E-3</v>
      </c>
      <c r="H142" s="22"/>
    </row>
    <row r="143" spans="1:8" ht="14.25" customHeight="1" x14ac:dyDescent="0.35">
      <c r="A143" s="47">
        <v>1516</v>
      </c>
      <c r="B143" s="48">
        <f t="shared" si="10"/>
        <v>0.94832978975144477</v>
      </c>
      <c r="C143" s="49">
        <f t="shared" si="11"/>
        <v>-1.4212474453556199E-2</v>
      </c>
      <c r="D143" s="47">
        <v>82.599997999999999</v>
      </c>
      <c r="E143" s="50">
        <f t="shared" si="12"/>
        <v>5.1670210248555254E-2</v>
      </c>
      <c r="F143" s="49">
        <f t="shared" si="14"/>
        <v>1.2113629732216869E-3</v>
      </c>
      <c r="G143" s="49">
        <f t="shared" si="13"/>
        <v>-1.341552153087505E-2</v>
      </c>
      <c r="H143" s="22"/>
    </row>
    <row r="144" spans="1:8" ht="14.25" customHeight="1" x14ac:dyDescent="0.35">
      <c r="A144" s="47">
        <v>1502</v>
      </c>
      <c r="B144" s="48">
        <f t="shared" si="10"/>
        <v>0.94835206285827989</v>
      </c>
      <c r="C144" s="49">
        <f t="shared" si="11"/>
        <v>-9.2777338782368771E-3</v>
      </c>
      <c r="D144" s="47">
        <v>81.800003000000004</v>
      </c>
      <c r="E144" s="50">
        <f t="shared" si="12"/>
        <v>5.1647937141720036E-2</v>
      </c>
      <c r="F144" s="49">
        <f t="shared" si="14"/>
        <v>-9.7323760303395963E-3</v>
      </c>
      <c r="G144" s="49">
        <f t="shared" si="13"/>
        <v>-9.301215207530654E-3</v>
      </c>
      <c r="H144" s="22"/>
    </row>
    <row r="145" spans="1:8" ht="14.25" customHeight="1" x14ac:dyDescent="0.35">
      <c r="A145" s="47">
        <v>1506.099976</v>
      </c>
      <c r="B145" s="48">
        <f t="shared" si="10"/>
        <v>0.94944209899447563</v>
      </c>
      <c r="C145" s="49">
        <f t="shared" si="11"/>
        <v>2.7259589585257966E-3</v>
      </c>
      <c r="D145" s="47">
        <v>80.199996999999996</v>
      </c>
      <c r="E145" s="50">
        <f t="shared" si="12"/>
        <v>5.0557901005524382E-2</v>
      </c>
      <c r="F145" s="49">
        <f t="shared" si="14"/>
        <v>-1.9753802817533084E-2</v>
      </c>
      <c r="G145" s="49">
        <f t="shared" si="13"/>
        <v>1.5894293880240407E-3</v>
      </c>
      <c r="H145" s="22"/>
    </row>
    <row r="146" spans="1:8" ht="14.25" customHeight="1" x14ac:dyDescent="0.35">
      <c r="A146" s="47">
        <v>1507.349976</v>
      </c>
      <c r="B146" s="48">
        <f t="shared" si="10"/>
        <v>0.94996060935820592</v>
      </c>
      <c r="C146" s="49">
        <f t="shared" si="11"/>
        <v>8.296139584890327E-4</v>
      </c>
      <c r="D146" s="47">
        <v>79.400002000000001</v>
      </c>
      <c r="E146" s="50">
        <f t="shared" si="12"/>
        <v>5.0039390641793975E-2</v>
      </c>
      <c r="F146" s="49">
        <f t="shared" si="14"/>
        <v>-1.0025084023977627E-2</v>
      </c>
      <c r="G146" s="49">
        <f t="shared" si="13"/>
        <v>2.8645148584569046E-4</v>
      </c>
      <c r="H146" s="22"/>
    </row>
    <row r="147" spans="1:8" ht="14.25" customHeight="1" x14ac:dyDescent="0.35">
      <c r="A147" s="47">
        <v>1526.75</v>
      </c>
      <c r="B147" s="48">
        <f t="shared" si="10"/>
        <v>0.94979626293159281</v>
      </c>
      <c r="C147" s="49">
        <f t="shared" si="11"/>
        <v>1.2788166862149257E-2</v>
      </c>
      <c r="D147" s="47">
        <v>80.699996999999996</v>
      </c>
      <c r="E147" s="50">
        <f t="shared" si="12"/>
        <v>5.0203737068407236E-2</v>
      </c>
      <c r="F147" s="49">
        <f t="shared" si="14"/>
        <v>1.624014465917448E-2</v>
      </c>
      <c r="G147" s="49">
        <f t="shared" si="13"/>
        <v>1.296146904783709E-2</v>
      </c>
      <c r="H147" s="22"/>
    </row>
    <row r="148" spans="1:8" ht="14.25" customHeight="1" x14ac:dyDescent="0.35">
      <c r="A148" s="47">
        <v>1529.9499510000001</v>
      </c>
      <c r="B148" s="48">
        <f t="shared" si="10"/>
        <v>0.95060424218186823</v>
      </c>
      <c r="C148" s="49">
        <f t="shared" si="11"/>
        <v>2.0937299834896781E-3</v>
      </c>
      <c r="D148" s="47">
        <v>79.5</v>
      </c>
      <c r="E148" s="50">
        <f t="shared" si="12"/>
        <v>4.9395757818131741E-2</v>
      </c>
      <c r="F148" s="49">
        <f t="shared" si="14"/>
        <v>-1.4981516440894953E-2</v>
      </c>
      <c r="G148" s="49">
        <f t="shared" si="13"/>
        <v>1.2502852464258548E-3</v>
      </c>
      <c r="H148" s="22"/>
    </row>
    <row r="149" spans="1:8" ht="14.25" customHeight="1" x14ac:dyDescent="0.35">
      <c r="A149" s="47">
        <v>1488.849976</v>
      </c>
      <c r="B149" s="48">
        <f t="shared" si="10"/>
        <v>0.94979426598478212</v>
      </c>
      <c r="C149" s="49">
        <f t="shared" si="11"/>
        <v>-2.7231029347877311E-2</v>
      </c>
      <c r="D149" s="47">
        <v>78.699996999999996</v>
      </c>
      <c r="E149" s="50">
        <f t="shared" si="12"/>
        <v>5.0205734015217898E-2</v>
      </c>
      <c r="F149" s="49">
        <f t="shared" si="14"/>
        <v>-1.0113904356370369E-2</v>
      </c>
      <c r="G149" s="49">
        <f t="shared" si="13"/>
        <v>-2.6371651523448475E-2</v>
      </c>
      <c r="H149" s="22"/>
    </row>
    <row r="150" spans="1:8" ht="14.25" customHeight="1" x14ac:dyDescent="0.35">
      <c r="A150" s="47">
        <v>1454</v>
      </c>
      <c r="B150" s="48">
        <f t="shared" si="10"/>
        <v>0.94880746702758489</v>
      </c>
      <c r="C150" s="49">
        <f t="shared" si="11"/>
        <v>-2.3685614645391935E-2</v>
      </c>
      <c r="D150" s="47">
        <v>78.449996999999996</v>
      </c>
      <c r="E150" s="50">
        <f t="shared" si="12"/>
        <v>5.1192532972415154E-2</v>
      </c>
      <c r="F150" s="49">
        <f t="shared" si="14"/>
        <v>-3.1816763657928418E-3</v>
      </c>
      <c r="G150" s="49">
        <f t="shared" si="13"/>
        <v>-2.2635966108949194E-2</v>
      </c>
      <c r="H150" s="22"/>
    </row>
    <row r="151" spans="1:8" ht="14.25" customHeight="1" x14ac:dyDescent="0.35">
      <c r="A151" s="47">
        <v>1468.5</v>
      </c>
      <c r="B151" s="48">
        <f t="shared" si="10"/>
        <v>0.94827586329365354</v>
      </c>
      <c r="C151" s="49">
        <f t="shared" si="11"/>
        <v>9.9230925452100192E-3</v>
      </c>
      <c r="D151" s="47">
        <v>80.099997999999999</v>
      </c>
      <c r="E151" s="50">
        <f t="shared" si="12"/>
        <v>5.1724136706346555E-2</v>
      </c>
      <c r="F151" s="49">
        <f t="shared" si="14"/>
        <v>2.0814388167401197E-2</v>
      </c>
      <c r="G151" s="49">
        <f t="shared" si="13"/>
        <v>1.0486435408881471E-2</v>
      </c>
      <c r="H151" s="22"/>
    </row>
    <row r="152" spans="1:8" ht="14.25" customHeight="1" x14ac:dyDescent="0.35">
      <c r="A152" s="47">
        <v>1457.4499510000001</v>
      </c>
      <c r="B152" s="48">
        <f t="shared" si="10"/>
        <v>0.94870626176760808</v>
      </c>
      <c r="C152" s="49">
        <f t="shared" si="11"/>
        <v>-7.5531719401572012E-3</v>
      </c>
      <c r="D152" s="47">
        <v>78.800003000000004</v>
      </c>
      <c r="E152" s="50">
        <f t="shared" si="12"/>
        <v>5.1293738232391833E-2</v>
      </c>
      <c r="F152" s="49">
        <f t="shared" si="14"/>
        <v>-1.6362794170625496E-2</v>
      </c>
      <c r="G152" s="49">
        <f t="shared" si="13"/>
        <v>-8.0050503967731019E-3</v>
      </c>
      <c r="H152" s="22"/>
    </row>
    <row r="153" spans="1:8" ht="14.25" customHeight="1" x14ac:dyDescent="0.35">
      <c r="A153" s="47">
        <v>1444</v>
      </c>
      <c r="B153" s="48">
        <f t="shared" si="10"/>
        <v>0.94862698912487253</v>
      </c>
      <c r="C153" s="49">
        <f t="shared" si="11"/>
        <v>-9.2712592457459882E-3</v>
      </c>
      <c r="D153" s="47">
        <v>78.199996999999996</v>
      </c>
      <c r="E153" s="50">
        <f t="shared" si="12"/>
        <v>5.1373010875127467E-2</v>
      </c>
      <c r="F153" s="49">
        <f t="shared" si="14"/>
        <v>-7.6434257468055294E-3</v>
      </c>
      <c r="G153" s="49">
        <f t="shared" si="13"/>
        <v>-9.1876325377020229E-3</v>
      </c>
      <c r="H153" s="22"/>
    </row>
    <row r="154" spans="1:8" ht="14.25" customHeight="1" x14ac:dyDescent="0.35">
      <c r="A154" s="47">
        <v>1449.900024</v>
      </c>
      <c r="B154" s="48">
        <f t="shared" si="10"/>
        <v>0.94929125875855802</v>
      </c>
      <c r="C154" s="49">
        <f t="shared" si="11"/>
        <v>4.0775646192421789E-3</v>
      </c>
      <c r="D154" s="47">
        <v>77.449996999999996</v>
      </c>
      <c r="E154" s="50">
        <f t="shared" si="12"/>
        <v>5.0708741241441993E-2</v>
      </c>
      <c r="F154" s="49">
        <f t="shared" si="14"/>
        <v>-9.6370810598839125E-3</v>
      </c>
      <c r="G154" s="49">
        <f t="shared" si="13"/>
        <v>3.3821122002813137E-3</v>
      </c>
      <c r="H154" s="22"/>
    </row>
    <row r="155" spans="1:8" ht="14.25" customHeight="1" x14ac:dyDescent="0.35">
      <c r="A155" s="47">
        <v>1438.6999510000001</v>
      </c>
      <c r="B155" s="48">
        <f t="shared" si="10"/>
        <v>0.94963696018699673</v>
      </c>
      <c r="C155" s="49">
        <f t="shared" si="11"/>
        <v>-7.7547110875519501E-3</v>
      </c>
      <c r="D155" s="47">
        <v>76.300003000000004</v>
      </c>
      <c r="E155" s="50">
        <f t="shared" si="12"/>
        <v>5.0363039813003191E-2</v>
      </c>
      <c r="F155" s="49">
        <f t="shared" si="14"/>
        <v>-1.4959550519319013E-2</v>
      </c>
      <c r="G155" s="49">
        <f t="shared" si="13"/>
        <v>-8.1175687027003288E-3</v>
      </c>
      <c r="H155" s="22"/>
    </row>
    <row r="156" spans="1:8" ht="14.25" customHeight="1" x14ac:dyDescent="0.35">
      <c r="A156" s="47">
        <v>1429.9499510000001</v>
      </c>
      <c r="B156" s="48">
        <f t="shared" si="10"/>
        <v>0.94956504441024125</v>
      </c>
      <c r="C156" s="49">
        <f t="shared" si="11"/>
        <v>-6.1004496436979352E-3</v>
      </c>
      <c r="D156" s="47">
        <v>75.949996999999996</v>
      </c>
      <c r="E156" s="50">
        <f t="shared" si="12"/>
        <v>5.0434955589758738E-2</v>
      </c>
      <c r="F156" s="49">
        <f t="shared" si="14"/>
        <v>-4.5977880667801146E-3</v>
      </c>
      <c r="G156" s="49">
        <f t="shared" si="13"/>
        <v>-6.0246629737996478E-3</v>
      </c>
      <c r="H156" s="22"/>
    </row>
    <row r="157" spans="1:8" ht="14.25" customHeight="1" x14ac:dyDescent="0.35">
      <c r="A157" s="47">
        <v>1431.75</v>
      </c>
      <c r="B157" s="48">
        <f t="shared" si="10"/>
        <v>0.94946782244000372</v>
      </c>
      <c r="C157" s="49">
        <f t="shared" si="11"/>
        <v>1.2580279332026969E-3</v>
      </c>
      <c r="D157" s="47">
        <v>76.199996999999996</v>
      </c>
      <c r="E157" s="50">
        <f t="shared" si="12"/>
        <v>5.0532177559996373E-2</v>
      </c>
      <c r="F157" s="49">
        <f t="shared" si="14"/>
        <v>3.2862337804109155E-3</v>
      </c>
      <c r="G157" s="49">
        <f t="shared" si="13"/>
        <v>1.3605175912020455E-3</v>
      </c>
      <c r="H157" s="22"/>
    </row>
    <row r="158" spans="1:8" ht="14.25" customHeight="1" x14ac:dyDescent="0.35">
      <c r="A158" s="47">
        <v>1435</v>
      </c>
      <c r="B158" s="48">
        <f t="shared" si="10"/>
        <v>0.94985934138672845</v>
      </c>
      <c r="C158" s="49">
        <f t="shared" si="11"/>
        <v>2.2673769197548441E-3</v>
      </c>
      <c r="D158" s="47">
        <v>75.75</v>
      </c>
      <c r="E158" s="50">
        <f t="shared" si="12"/>
        <v>5.0140658613271556E-2</v>
      </c>
      <c r="F158" s="49">
        <f t="shared" si="14"/>
        <v>-5.9229789330425128E-3</v>
      </c>
      <c r="G158" s="49">
        <f t="shared" si="13"/>
        <v>1.8567070830185213E-3</v>
      </c>
      <c r="H158" s="22"/>
    </row>
    <row r="159" spans="1:8" ht="14.25" customHeight="1" x14ac:dyDescent="0.35">
      <c r="A159" s="47">
        <v>1439.900024</v>
      </c>
      <c r="B159" s="48">
        <f t="shared" si="10"/>
        <v>0.94958288261863</v>
      </c>
      <c r="C159" s="49">
        <f t="shared" si="11"/>
        <v>3.4088341883273536E-3</v>
      </c>
      <c r="D159" s="47">
        <v>76.449996999999996</v>
      </c>
      <c r="E159" s="50">
        <f t="shared" si="12"/>
        <v>5.0417117381370086E-2</v>
      </c>
      <c r="F159" s="49">
        <f t="shared" si="14"/>
        <v>9.1984487442578061E-3</v>
      </c>
      <c r="G159" s="49">
        <f t="shared" si="13"/>
        <v>3.7007298649865883E-3</v>
      </c>
      <c r="H159" s="22"/>
    </row>
    <row r="160" spans="1:8" ht="14.25" customHeight="1" x14ac:dyDescent="0.35">
      <c r="A160" s="47">
        <v>1474.5</v>
      </c>
      <c r="B160" s="48">
        <f t="shared" si="10"/>
        <v>0.95156658200464661</v>
      </c>
      <c r="C160" s="49">
        <f t="shared" si="11"/>
        <v>2.3745265873282111E-2</v>
      </c>
      <c r="D160" s="47">
        <v>75.050003000000004</v>
      </c>
      <c r="E160" s="50">
        <f t="shared" si="12"/>
        <v>4.8433417995353327E-2</v>
      </c>
      <c r="F160" s="49">
        <f t="shared" si="14"/>
        <v>-1.8482295080914975E-2</v>
      </c>
      <c r="G160" s="49">
        <f t="shared" si="13"/>
        <v>2.1700040762663221E-2</v>
      </c>
      <c r="H160" s="22"/>
    </row>
    <row r="161" spans="1:8" ht="14.25" customHeight="1" x14ac:dyDescent="0.35">
      <c r="A161" s="47">
        <v>1507.0500489999999</v>
      </c>
      <c r="B161" s="48">
        <f t="shared" si="10"/>
        <v>0.95343687988388748</v>
      </c>
      <c r="C161" s="49">
        <f t="shared" si="11"/>
        <v>2.1835180834953061E-2</v>
      </c>
      <c r="D161" s="47">
        <v>73.599997999999999</v>
      </c>
      <c r="E161" s="50">
        <f t="shared" si="12"/>
        <v>4.6563120116112584E-2</v>
      </c>
      <c r="F161" s="49">
        <f t="shared" si="14"/>
        <v>-1.9509599491904235E-2</v>
      </c>
      <c r="G161" s="49">
        <f t="shared" si="13"/>
        <v>1.9910038862419318E-2</v>
      </c>
      <c r="H161" s="22"/>
    </row>
    <row r="162" spans="1:8" ht="14.25" customHeight="1" x14ac:dyDescent="0.35">
      <c r="A162" s="47">
        <v>1500</v>
      </c>
      <c r="B162" s="48">
        <f t="shared" si="10"/>
        <v>0.95474508427820648</v>
      </c>
      <c r="C162" s="49">
        <f t="shared" si="11"/>
        <v>-4.6890219999825011E-3</v>
      </c>
      <c r="D162" s="47">
        <v>71.099997999999999</v>
      </c>
      <c r="E162" s="50">
        <f t="shared" si="12"/>
        <v>4.5254915721793541E-2</v>
      </c>
      <c r="F162" s="49">
        <f t="shared" si="14"/>
        <v>-3.4557689881117543E-2</v>
      </c>
      <c r="G162" s="49">
        <f t="shared" si="13"/>
        <v>-6.0407260476655093E-3</v>
      </c>
      <c r="H162" s="22"/>
    </row>
    <row r="163" spans="1:8" ht="14.25" customHeight="1" x14ac:dyDescent="0.35">
      <c r="A163" s="47">
        <v>1507.349976</v>
      </c>
      <c r="B163" s="48">
        <f t="shared" si="10"/>
        <v>0.95507682370453983</v>
      </c>
      <c r="C163" s="49">
        <f t="shared" si="11"/>
        <v>4.8880181507934611E-3</v>
      </c>
      <c r="D163" s="47">
        <v>70.900002000000001</v>
      </c>
      <c r="E163" s="50">
        <f t="shared" si="12"/>
        <v>4.4923176295460082E-2</v>
      </c>
      <c r="F163" s="49">
        <f t="shared" si="14"/>
        <v>-2.8168469329734854E-3</v>
      </c>
      <c r="G163" s="49">
        <f t="shared" si="13"/>
        <v>4.5418911383026629E-3</v>
      </c>
      <c r="H163" s="22"/>
    </row>
    <row r="164" spans="1:8" ht="14.25" customHeight="1" x14ac:dyDescent="0.35">
      <c r="A164" s="47">
        <v>1519.75</v>
      </c>
      <c r="B164" s="48">
        <f t="shared" si="10"/>
        <v>0.95572744589412639</v>
      </c>
      <c r="C164" s="49">
        <f t="shared" si="11"/>
        <v>8.1927213877368097E-3</v>
      </c>
      <c r="D164" s="47">
        <v>70.400002000000001</v>
      </c>
      <c r="E164" s="50">
        <f t="shared" si="12"/>
        <v>4.4272554105873586E-2</v>
      </c>
      <c r="F164" s="49">
        <f t="shared" si="14"/>
        <v>-7.0771701737388946E-3</v>
      </c>
      <c r="G164" s="49">
        <f t="shared" si="13"/>
        <v>7.5166842873905532E-3</v>
      </c>
      <c r="H164" s="22"/>
    </row>
    <row r="165" spans="1:8" ht="14.25" customHeight="1" x14ac:dyDescent="0.35">
      <c r="A165" s="47">
        <v>1518.849976</v>
      </c>
      <c r="B165" s="48">
        <f t="shared" si="10"/>
        <v>0.95654501304095496</v>
      </c>
      <c r="C165" s="49">
        <f t="shared" si="11"/>
        <v>-5.9239388759907646E-4</v>
      </c>
      <c r="D165" s="47">
        <v>69</v>
      </c>
      <c r="E165" s="50">
        <f t="shared" si="12"/>
        <v>4.3454986959045053E-2</v>
      </c>
      <c r="F165" s="49">
        <f t="shared" si="14"/>
        <v>-2.0086786975827796E-2</v>
      </c>
      <c r="G165" s="49">
        <f t="shared" si="13"/>
        <v>-1.4395224850225535E-3</v>
      </c>
      <c r="H165" s="22"/>
    </row>
    <row r="166" spans="1:8" ht="14.25" customHeight="1" x14ac:dyDescent="0.35">
      <c r="A166" s="47">
        <v>1507.599976</v>
      </c>
      <c r="B166" s="48">
        <f t="shared" si="10"/>
        <v>0.95411682735194214</v>
      </c>
      <c r="C166" s="49">
        <f t="shared" si="11"/>
        <v>-7.4344872675945828E-3</v>
      </c>
      <c r="D166" s="47">
        <v>72.5</v>
      </c>
      <c r="E166" s="50">
        <f t="shared" si="12"/>
        <v>4.5883172648057809E-2</v>
      </c>
      <c r="F166" s="49">
        <f t="shared" si="14"/>
        <v>4.9480057263369716E-2</v>
      </c>
      <c r="G166" s="49">
        <f t="shared" si="13"/>
        <v>-4.8230673946947737E-3</v>
      </c>
      <c r="H166" s="22"/>
    </row>
    <row r="167" spans="1:8" ht="14.25" customHeight="1" x14ac:dyDescent="0.35">
      <c r="A167" s="47">
        <v>1531</v>
      </c>
      <c r="B167" s="48">
        <f t="shared" si="10"/>
        <v>0.95434003428393333</v>
      </c>
      <c r="C167" s="49">
        <f t="shared" si="11"/>
        <v>1.5402150184045643E-2</v>
      </c>
      <c r="D167" s="47">
        <v>73.25</v>
      </c>
      <c r="E167" s="50">
        <f t="shared" si="12"/>
        <v>4.5659965716066696E-2</v>
      </c>
      <c r="F167" s="49">
        <f t="shared" si="14"/>
        <v>1.0291686036547506E-2</v>
      </c>
      <c r="G167" s="49">
        <f t="shared" si="13"/>
        <v>1.516880656627769E-2</v>
      </c>
      <c r="H167" s="22"/>
    </row>
    <row r="168" spans="1:8" ht="14.25" customHeight="1" x14ac:dyDescent="0.35">
      <c r="A168" s="47">
        <v>1535</v>
      </c>
      <c r="B168" s="48">
        <f t="shared" si="10"/>
        <v>0.95579078455790789</v>
      </c>
      <c r="C168" s="49">
        <f t="shared" si="11"/>
        <v>2.6092643636138452E-3</v>
      </c>
      <c r="D168" s="47">
        <v>71</v>
      </c>
      <c r="E168" s="50">
        <f t="shared" si="12"/>
        <v>4.4209215442092158E-2</v>
      </c>
      <c r="F168" s="49">
        <f t="shared" si="14"/>
        <v>-3.1198370855861281E-2</v>
      </c>
      <c r="G168" s="49">
        <f t="shared" si="13"/>
        <v>1.1146553346084069E-3</v>
      </c>
      <c r="H168" s="22"/>
    </row>
    <row r="169" spans="1:8" ht="14.25" customHeight="1" x14ac:dyDescent="0.35">
      <c r="A169" s="47">
        <v>1524</v>
      </c>
      <c r="B169" s="48">
        <f t="shared" si="10"/>
        <v>0.95473766640563817</v>
      </c>
      <c r="C169" s="49">
        <f t="shared" si="11"/>
        <v>-7.1919237747059932E-3</v>
      </c>
      <c r="D169" s="47">
        <v>72.25</v>
      </c>
      <c r="E169" s="50">
        <f t="shared" si="12"/>
        <v>4.5262333594361784E-2</v>
      </c>
      <c r="F169" s="49">
        <f t="shared" si="14"/>
        <v>1.7452449951226207E-2</v>
      </c>
      <c r="G169" s="49">
        <f t="shared" si="13"/>
        <v>-6.0764619098987241E-3</v>
      </c>
      <c r="H169" s="22"/>
    </row>
    <row r="170" spans="1:8" ht="14.25" customHeight="1" x14ac:dyDescent="0.35">
      <c r="A170" s="47">
        <v>1565.349976</v>
      </c>
      <c r="B170" s="48">
        <f t="shared" si="10"/>
        <v>0.95564712883042535</v>
      </c>
      <c r="C170" s="49">
        <f t="shared" si="11"/>
        <v>2.6770968563968784E-2</v>
      </c>
      <c r="D170" s="47">
        <v>72.650002000000001</v>
      </c>
      <c r="E170" s="50">
        <f t="shared" si="12"/>
        <v>4.4352871169574579E-2</v>
      </c>
      <c r="F170" s="49">
        <f t="shared" si="14"/>
        <v>5.5210905529997443E-3</v>
      </c>
      <c r="G170" s="49">
        <f t="shared" si="13"/>
        <v>2.5828475462179097E-2</v>
      </c>
      <c r="H170" s="22"/>
    </row>
    <row r="171" spans="1:8" ht="14.25" customHeight="1" x14ac:dyDescent="0.35">
      <c r="A171" s="47">
        <v>1519.8000489999999</v>
      </c>
      <c r="B171" s="48">
        <f t="shared" si="10"/>
        <v>0.95657099831824088</v>
      </c>
      <c r="C171" s="49">
        <f t="shared" si="11"/>
        <v>-2.9530646333791981E-2</v>
      </c>
      <c r="D171" s="47">
        <v>69</v>
      </c>
      <c r="E171" s="50">
        <f t="shared" si="12"/>
        <v>4.3429001681759137E-2</v>
      </c>
      <c r="F171" s="49">
        <f t="shared" si="14"/>
        <v>-5.1546912948282043E-2</v>
      </c>
      <c r="G171" s="49">
        <f t="shared" si="13"/>
        <v>-3.0486790813618728E-2</v>
      </c>
      <c r="H171" s="22"/>
    </row>
    <row r="172" spans="1:8" ht="14.25" customHeight="1" x14ac:dyDescent="0.35">
      <c r="A172" s="47">
        <v>1533.150024</v>
      </c>
      <c r="B172" s="48">
        <f t="shared" si="10"/>
        <v>0.95678357528531843</v>
      </c>
      <c r="C172" s="49">
        <f t="shared" si="11"/>
        <v>8.7456786204722064E-3</v>
      </c>
      <c r="D172" s="47">
        <v>69.25</v>
      </c>
      <c r="E172" s="50">
        <f t="shared" si="12"/>
        <v>4.3216424714681609E-2</v>
      </c>
      <c r="F172" s="49">
        <f t="shared" si="14"/>
        <v>3.6166404701885148E-3</v>
      </c>
      <c r="G172" s="49">
        <f t="shared" si="13"/>
        <v>8.5240199293917414E-3</v>
      </c>
      <c r="H172" s="22"/>
    </row>
    <row r="173" spans="1:8" ht="14.25" customHeight="1" x14ac:dyDescent="0.35">
      <c r="A173" s="47">
        <v>1564.5</v>
      </c>
      <c r="B173" s="48">
        <f t="shared" si="10"/>
        <v>0.95740774855566713</v>
      </c>
      <c r="C173" s="49">
        <f t="shared" si="11"/>
        <v>2.024182601169628E-2</v>
      </c>
      <c r="D173" s="47">
        <v>69.599997999999999</v>
      </c>
      <c r="E173" s="50">
        <f t="shared" si="12"/>
        <v>4.2592251444332971E-2</v>
      </c>
      <c r="F173" s="49">
        <f t="shared" si="14"/>
        <v>5.0413935372933963E-3</v>
      </c>
      <c r="G173" s="49">
        <f t="shared" si="13"/>
        <v>1.9594405369683907E-2</v>
      </c>
      <c r="H173" s="22"/>
    </row>
    <row r="174" spans="1:8" ht="14.25" customHeight="1" x14ac:dyDescent="0.35">
      <c r="A174" s="47">
        <v>1564.8000489999999</v>
      </c>
      <c r="B174" s="48">
        <f t="shared" si="10"/>
        <v>0.95583653979384264</v>
      </c>
      <c r="C174" s="49">
        <f t="shared" si="11"/>
        <v>1.9176748552152072E-4</v>
      </c>
      <c r="D174" s="47">
        <v>72.300003000000004</v>
      </c>
      <c r="E174" s="50">
        <f t="shared" si="12"/>
        <v>4.4163460206157273E-2</v>
      </c>
      <c r="F174" s="49">
        <f t="shared" si="14"/>
        <v>3.8059632053752721E-2</v>
      </c>
      <c r="G174" s="49">
        <f t="shared" si="13"/>
        <v>1.8641434154727523E-3</v>
      </c>
      <c r="H174" s="22"/>
    </row>
    <row r="175" spans="1:8" ht="14.25" customHeight="1" x14ac:dyDescent="0.35">
      <c r="A175" s="47">
        <v>1571</v>
      </c>
      <c r="B175" s="48">
        <f t="shared" si="10"/>
        <v>0.95492812089483858</v>
      </c>
      <c r="C175" s="49">
        <f t="shared" si="11"/>
        <v>3.9543076611628543E-3</v>
      </c>
      <c r="D175" s="47">
        <v>74.150002000000001</v>
      </c>
      <c r="E175" s="50">
        <f t="shared" si="12"/>
        <v>4.5071879105161375E-2</v>
      </c>
      <c r="F175" s="49">
        <f t="shared" si="14"/>
        <v>2.5265924897800052E-2</v>
      </c>
      <c r="G175" s="49">
        <f t="shared" si="13"/>
        <v>4.9148622967880393E-3</v>
      </c>
      <c r="H175" s="22"/>
    </row>
    <row r="176" spans="1:8" ht="14.25" customHeight="1" x14ac:dyDescent="0.35">
      <c r="A176" s="47">
        <v>1558.650024</v>
      </c>
      <c r="B176" s="48">
        <f t="shared" si="10"/>
        <v>0.9547333920412433</v>
      </c>
      <c r="C176" s="49">
        <f t="shared" si="11"/>
        <v>-7.8922818909153303E-3</v>
      </c>
      <c r="D176" s="47">
        <v>73.900002000000001</v>
      </c>
      <c r="E176" s="50">
        <f t="shared" si="12"/>
        <v>4.5266607958756665E-2</v>
      </c>
      <c r="F176" s="49">
        <f t="shared" si="14"/>
        <v>-3.3772405385389258E-3</v>
      </c>
      <c r="G176" s="49">
        <f t="shared" si="13"/>
        <v>-7.6879012840997329E-3</v>
      </c>
      <c r="H176" s="22"/>
    </row>
    <row r="177" spans="1:8" ht="14.25" customHeight="1" x14ac:dyDescent="0.35">
      <c r="A177" s="47">
        <v>1570</v>
      </c>
      <c r="B177" s="48">
        <f t="shared" si="10"/>
        <v>0.95562724334332305</v>
      </c>
      <c r="C177" s="49">
        <f t="shared" si="11"/>
        <v>7.2555419776478428E-3</v>
      </c>
      <c r="D177" s="47">
        <v>72.900002000000001</v>
      </c>
      <c r="E177" s="50">
        <f t="shared" si="12"/>
        <v>4.43727566566769E-2</v>
      </c>
      <c r="F177" s="49">
        <f t="shared" si="14"/>
        <v>-1.3624188568300897E-2</v>
      </c>
      <c r="G177" s="49">
        <f t="shared" si="13"/>
        <v>6.3290507750754753E-3</v>
      </c>
      <c r="H177" s="22"/>
    </row>
    <row r="178" spans="1:8" ht="14.25" customHeight="1" x14ac:dyDescent="0.35">
      <c r="A178" s="47">
        <v>1583.349976</v>
      </c>
      <c r="B178" s="48">
        <f t="shared" si="10"/>
        <v>0.95621584017222583</v>
      </c>
      <c r="C178" s="49">
        <f t="shared" si="11"/>
        <v>8.4672211208764378E-3</v>
      </c>
      <c r="D178" s="47">
        <v>72.5</v>
      </c>
      <c r="E178" s="50">
        <f t="shared" si="12"/>
        <v>4.3784159827774158E-2</v>
      </c>
      <c r="F178" s="49">
        <f t="shared" si="14"/>
        <v>-5.5021045888252766E-3</v>
      </c>
      <c r="G178" s="49">
        <f t="shared" si="13"/>
        <v>7.8555859313166245E-3</v>
      </c>
      <c r="H178" s="22"/>
    </row>
    <row r="179" spans="1:8" ht="14.25" customHeight="1" x14ac:dyDescent="0.35">
      <c r="A179" s="47">
        <v>1598</v>
      </c>
      <c r="B179" s="48">
        <f t="shared" si="10"/>
        <v>0.95599892143938447</v>
      </c>
      <c r="C179" s="49">
        <f t="shared" si="11"/>
        <v>9.2100068629899241E-3</v>
      </c>
      <c r="D179" s="47">
        <v>73.550003000000004</v>
      </c>
      <c r="E179" s="50">
        <f t="shared" si="12"/>
        <v>4.4001078560615456E-2</v>
      </c>
      <c r="F179" s="49">
        <f t="shared" si="14"/>
        <v>1.4378925975395924E-2</v>
      </c>
      <c r="G179" s="49">
        <f t="shared" si="13"/>
        <v>9.4374448789283673E-3</v>
      </c>
      <c r="H179" s="22"/>
    </row>
    <row r="180" spans="1:8" ht="14.25" customHeight="1" x14ac:dyDescent="0.35">
      <c r="A180" s="47">
        <v>1592</v>
      </c>
      <c r="B180" s="48">
        <f t="shared" si="10"/>
        <v>0.95615615615615612</v>
      </c>
      <c r="C180" s="49">
        <f t="shared" si="11"/>
        <v>-3.7617599218916845E-3</v>
      </c>
      <c r="D180" s="47">
        <v>73</v>
      </c>
      <c r="E180" s="50">
        <f t="shared" si="12"/>
        <v>4.3843843843843842E-2</v>
      </c>
      <c r="F180" s="49">
        <f t="shared" si="14"/>
        <v>-7.5060466876337969E-3</v>
      </c>
      <c r="G180" s="49">
        <f t="shared" si="13"/>
        <v>-3.9259238461554526E-3</v>
      </c>
      <c r="H180" s="22"/>
    </row>
    <row r="181" spans="1:8" ht="14.25" customHeight="1" x14ac:dyDescent="0.35">
      <c r="A181" s="47">
        <v>1598</v>
      </c>
      <c r="B181" s="48">
        <f t="shared" si="10"/>
        <v>0.95631358467983241</v>
      </c>
      <c r="C181" s="49">
        <f t="shared" si="11"/>
        <v>3.761759921891586E-3</v>
      </c>
      <c r="D181" s="47">
        <v>73</v>
      </c>
      <c r="E181" s="50">
        <f t="shared" si="12"/>
        <v>4.3686415320167565E-2</v>
      </c>
      <c r="F181" s="49">
        <f t="shared" si="14"/>
        <v>0</v>
      </c>
      <c r="G181" s="49">
        <f t="shared" si="13"/>
        <v>3.5974221156090691E-3</v>
      </c>
      <c r="H181" s="22"/>
    </row>
    <row r="182" spans="1:8" ht="14.25" customHeight="1" x14ac:dyDescent="0.35">
      <c r="A182" s="47">
        <v>1580.9499510000001</v>
      </c>
      <c r="B182" s="48">
        <f t="shared" si="10"/>
        <v>0.95664407355819403</v>
      </c>
      <c r="C182" s="49">
        <f t="shared" si="11"/>
        <v>-1.0726946164316501E-2</v>
      </c>
      <c r="D182" s="47">
        <v>71.650002000000001</v>
      </c>
      <c r="E182" s="50">
        <f t="shared" si="12"/>
        <v>4.3355926441805963E-2</v>
      </c>
      <c r="F182" s="49">
        <f t="shared" si="14"/>
        <v>-1.8666258960742456E-2</v>
      </c>
      <c r="G182" s="49">
        <f t="shared" si="13"/>
        <v>-1.1071162425916832E-2</v>
      </c>
      <c r="H182" s="22"/>
    </row>
    <row r="183" spans="1:8" ht="14.25" customHeight="1" x14ac:dyDescent="0.35">
      <c r="A183" s="47">
        <v>1582</v>
      </c>
      <c r="B183" s="48">
        <f t="shared" si="10"/>
        <v>0.95652699563876042</v>
      </c>
      <c r="C183" s="49">
        <f t="shared" si="11"/>
        <v>6.6396816569576952E-4</v>
      </c>
      <c r="D183" s="47">
        <v>71.900002000000001</v>
      </c>
      <c r="E183" s="50">
        <f t="shared" si="12"/>
        <v>4.3473004361239485E-2</v>
      </c>
      <c r="F183" s="49">
        <f t="shared" si="14"/>
        <v>3.4831103557636228E-3</v>
      </c>
      <c r="G183" s="49">
        <f t="shared" si="13"/>
        <v>7.865247464195435E-4</v>
      </c>
      <c r="H183" s="22"/>
    </row>
    <row r="184" spans="1:8" ht="14.25" customHeight="1" x14ac:dyDescent="0.35">
      <c r="A184" s="47">
        <v>1580.5</v>
      </c>
      <c r="B184" s="48">
        <f t="shared" si="10"/>
        <v>0.95700877989706323</v>
      </c>
      <c r="C184" s="49">
        <f t="shared" si="11"/>
        <v>-9.4861667192677442E-4</v>
      </c>
      <c r="D184" s="47">
        <v>71</v>
      </c>
      <c r="E184" s="50">
        <f t="shared" si="12"/>
        <v>4.2991220102936725E-2</v>
      </c>
      <c r="F184" s="49">
        <f t="shared" si="14"/>
        <v>-1.2596415502096874E-2</v>
      </c>
      <c r="G184" s="49">
        <f t="shared" si="13"/>
        <v>-1.4493697551493461E-3</v>
      </c>
      <c r="H184" s="22"/>
    </row>
    <row r="185" spans="1:8" ht="14.25" customHeight="1" x14ac:dyDescent="0.35">
      <c r="A185" s="47">
        <v>1579.4499510000001</v>
      </c>
      <c r="B185" s="48">
        <f t="shared" si="10"/>
        <v>0.95735846758715115</v>
      </c>
      <c r="C185" s="49">
        <f t="shared" si="11"/>
        <v>-6.6459852525032411E-4</v>
      </c>
      <c r="D185" s="47">
        <v>70.349997999999999</v>
      </c>
      <c r="E185" s="50">
        <f t="shared" si="12"/>
        <v>4.2641532412848925E-2</v>
      </c>
      <c r="F185" s="49">
        <f t="shared" si="14"/>
        <v>-9.1971219101999475E-3</v>
      </c>
      <c r="G185" s="49">
        <f t="shared" si="13"/>
        <v>-1.0284383977330449E-3</v>
      </c>
      <c r="H185" s="22"/>
    </row>
    <row r="186" spans="1:8" ht="14.25" customHeight="1" x14ac:dyDescent="0.35">
      <c r="A186" s="47">
        <v>1584</v>
      </c>
      <c r="B186" s="48">
        <f t="shared" si="10"/>
        <v>0.95698405200033365</v>
      </c>
      <c r="C186" s="49">
        <f t="shared" si="11"/>
        <v>2.8766392439491225E-3</v>
      </c>
      <c r="D186" s="47">
        <v>71.199996999999996</v>
      </c>
      <c r="E186" s="50">
        <f t="shared" si="12"/>
        <v>4.3015947999666411E-2</v>
      </c>
      <c r="F186" s="49">
        <f t="shared" si="14"/>
        <v>1.2010021151982141E-2</v>
      </c>
      <c r="G186" s="49">
        <f t="shared" si="13"/>
        <v>3.269520325166165E-3</v>
      </c>
      <c r="H186" s="22"/>
    </row>
    <row r="187" spans="1:8" ht="14.25" customHeight="1" x14ac:dyDescent="0.35">
      <c r="A187" s="47">
        <v>1564.5</v>
      </c>
      <c r="B187" s="48">
        <f t="shared" si="10"/>
        <v>0.95565329052061976</v>
      </c>
      <c r="C187" s="49">
        <f t="shared" si="11"/>
        <v>-1.2387009265434354E-2</v>
      </c>
      <c r="D187" s="47">
        <v>72.599997999999999</v>
      </c>
      <c r="E187" s="50">
        <f t="shared" si="12"/>
        <v>4.4346709479380256E-2</v>
      </c>
      <c r="F187" s="49">
        <f t="shared" si="14"/>
        <v>1.9472117999443071E-2</v>
      </c>
      <c r="G187" s="49">
        <f t="shared" si="13"/>
        <v>-1.0974161804352232E-2</v>
      </c>
      <c r="H187" s="22"/>
    </row>
    <row r="188" spans="1:8" ht="14.25" customHeight="1" x14ac:dyDescent="0.35">
      <c r="A188" s="47">
        <v>1554.8000489999999</v>
      </c>
      <c r="B188" s="48">
        <f t="shared" si="10"/>
        <v>0.95257934102343678</v>
      </c>
      <c r="C188" s="49">
        <f t="shared" si="11"/>
        <v>-6.219332615561869E-3</v>
      </c>
      <c r="D188" s="47">
        <v>77.400002000000001</v>
      </c>
      <c r="E188" s="50">
        <f t="shared" si="12"/>
        <v>4.7420658976563161E-2</v>
      </c>
      <c r="F188" s="49">
        <f t="shared" si="14"/>
        <v>6.4021912152933791E-2</v>
      </c>
      <c r="G188" s="49">
        <f t="shared" si="13"/>
        <v>-2.888446501305735E-3</v>
      </c>
      <c r="H188" s="22"/>
    </row>
    <row r="189" spans="1:8" ht="14.25" customHeight="1" x14ac:dyDescent="0.35">
      <c r="A189" s="47">
        <v>1564.3000489999999</v>
      </c>
      <c r="B189" s="48">
        <f t="shared" si="10"/>
        <v>0.95288277295069579</v>
      </c>
      <c r="C189" s="49">
        <f t="shared" si="11"/>
        <v>6.0915193982638248E-3</v>
      </c>
      <c r="D189" s="47">
        <v>77.349997999999999</v>
      </c>
      <c r="E189" s="50">
        <f t="shared" si="12"/>
        <v>4.711722704930426E-2</v>
      </c>
      <c r="F189" s="49">
        <f t="shared" si="14"/>
        <v>-6.4625527289599181E-4</v>
      </c>
      <c r="G189" s="49">
        <f t="shared" si="13"/>
        <v>5.7740541392757366E-3</v>
      </c>
      <c r="H189" s="22"/>
    </row>
    <row r="190" spans="1:8" ht="14.25" customHeight="1" x14ac:dyDescent="0.35">
      <c r="A190" s="47">
        <v>1589</v>
      </c>
      <c r="B190" s="48">
        <f t="shared" si="10"/>
        <v>0.95095604467690131</v>
      </c>
      <c r="C190" s="49">
        <f t="shared" si="11"/>
        <v>1.5666416645077015E-2</v>
      </c>
      <c r="D190" s="47">
        <v>81.949996999999996</v>
      </c>
      <c r="E190" s="50">
        <f t="shared" si="12"/>
        <v>4.9043955323098756E-2</v>
      </c>
      <c r="F190" s="49">
        <f t="shared" si="14"/>
        <v>5.7768717419571979E-2</v>
      </c>
      <c r="G190" s="49">
        <f t="shared" si="13"/>
        <v>1.7731280003261012E-2</v>
      </c>
      <c r="H190" s="22"/>
    </row>
    <row r="191" spans="1:8" ht="14.25" customHeight="1" x14ac:dyDescent="0.35">
      <c r="A191" s="47">
        <v>1581.6999510000001</v>
      </c>
      <c r="B191" s="48">
        <f t="shared" si="10"/>
        <v>0.95034097134979156</v>
      </c>
      <c r="C191" s="49">
        <f t="shared" si="11"/>
        <v>-4.6047005465993922E-3</v>
      </c>
      <c r="D191" s="47">
        <v>82.650002000000001</v>
      </c>
      <c r="E191" s="50">
        <f t="shared" si="12"/>
        <v>4.9659028650208395E-2</v>
      </c>
      <c r="F191" s="49">
        <f t="shared" si="14"/>
        <v>8.5055798833096278E-3</v>
      </c>
      <c r="G191" s="49">
        <f t="shared" si="13"/>
        <v>-3.9536567551182742E-3</v>
      </c>
      <c r="H191" s="22"/>
    </row>
    <row r="192" spans="1:8" ht="14.25" customHeight="1" x14ac:dyDescent="0.35">
      <c r="A192" s="47">
        <v>1568.650024</v>
      </c>
      <c r="B192" s="48">
        <f t="shared" si="10"/>
        <v>0.95089867619096891</v>
      </c>
      <c r="C192" s="49">
        <f t="shared" si="11"/>
        <v>-8.2847948619630806E-3</v>
      </c>
      <c r="D192" s="47">
        <v>81</v>
      </c>
      <c r="E192" s="50">
        <f t="shared" si="12"/>
        <v>4.9101323809031143E-2</v>
      </c>
      <c r="F192" s="49">
        <f t="shared" si="14"/>
        <v>-2.0165693793021251E-2</v>
      </c>
      <c r="G192" s="49">
        <f t="shared" si="13"/>
        <v>-8.8681627275193405E-3</v>
      </c>
      <c r="H192" s="22"/>
    </row>
    <row r="193" spans="1:8" ht="14.25" customHeight="1" x14ac:dyDescent="0.35">
      <c r="A193" s="47">
        <v>1550.150024</v>
      </c>
      <c r="B193" s="48">
        <f t="shared" si="10"/>
        <v>0.9506623353588195</v>
      </c>
      <c r="C193" s="49">
        <f t="shared" si="11"/>
        <v>-1.1863676221260493E-2</v>
      </c>
      <c r="D193" s="47">
        <v>80.449996999999996</v>
      </c>
      <c r="E193" s="50">
        <f t="shared" si="12"/>
        <v>4.933766464118057E-2</v>
      </c>
      <c r="F193" s="49">
        <f t="shared" si="14"/>
        <v>-6.8133185242896625E-3</v>
      </c>
      <c r="G193" s="49">
        <f t="shared" si="13"/>
        <v>-1.1614503366889342E-2</v>
      </c>
      <c r="H193" s="22"/>
    </row>
    <row r="194" spans="1:8" ht="14.25" customHeight="1" x14ac:dyDescent="0.35">
      <c r="A194" s="47">
        <v>1572</v>
      </c>
      <c r="B194" s="48">
        <f t="shared" si="10"/>
        <v>0.95206371201639617</v>
      </c>
      <c r="C194" s="49">
        <f t="shared" si="11"/>
        <v>1.3996978082258757E-2</v>
      </c>
      <c r="D194" s="47">
        <v>79.150002000000001</v>
      </c>
      <c r="E194" s="50">
        <f t="shared" si="12"/>
        <v>4.7936287983603804E-2</v>
      </c>
      <c r="F194" s="49">
        <f t="shared" si="14"/>
        <v>-1.6291024552650663E-2</v>
      </c>
      <c r="G194" s="49">
        <f t="shared" si="13"/>
        <v>1.2545083665503588E-2</v>
      </c>
      <c r="H194" s="22"/>
    </row>
    <row r="195" spans="1:8" ht="14.25" customHeight="1" x14ac:dyDescent="0.35">
      <c r="A195" s="47">
        <v>1607.9499510000001</v>
      </c>
      <c r="B195" s="48">
        <f t="shared" ref="B195:B247" si="15">A195/(A195+D195)</f>
        <v>0.95359387838103427</v>
      </c>
      <c r="C195" s="49">
        <f t="shared" ref="C195:C247" si="16">LN(A195/A194)</f>
        <v>2.2611351265367056E-2</v>
      </c>
      <c r="D195" s="47">
        <v>78.25</v>
      </c>
      <c r="E195" s="50">
        <f t="shared" ref="E195:E247" si="17">D195/(A195+D195)</f>
        <v>4.6406121618965693E-2</v>
      </c>
      <c r="F195" s="49">
        <f t="shared" si="14"/>
        <v>-1.1435982175235844E-2</v>
      </c>
      <c r="G195" s="49">
        <f t="shared" ref="G195:G247" si="18">(B195*C195)+(E195*F195)</f>
        <v>2.1031346568920958E-2</v>
      </c>
      <c r="H195" s="22"/>
    </row>
    <row r="196" spans="1:8" ht="14.25" customHeight="1" x14ac:dyDescent="0.35">
      <c r="A196" s="47">
        <v>1635.5</v>
      </c>
      <c r="B196" s="48">
        <f t="shared" si="15"/>
        <v>0.9540615429488114</v>
      </c>
      <c r="C196" s="49">
        <f t="shared" si="16"/>
        <v>1.6988522723919791E-2</v>
      </c>
      <c r="D196" s="47">
        <v>78.75</v>
      </c>
      <c r="E196" s="50">
        <f t="shared" si="17"/>
        <v>4.5938457051188569E-2</v>
      </c>
      <c r="F196" s="49">
        <f t="shared" ref="F196:F247" si="19">LN(D196/D195)</f>
        <v>6.3694482854799285E-3</v>
      </c>
      <c r="G196" s="49">
        <f t="shared" si="18"/>
        <v>1.6500698828906146E-2</v>
      </c>
      <c r="H196" s="22"/>
    </row>
    <row r="197" spans="1:8" ht="14.25" customHeight="1" x14ac:dyDescent="0.35">
      <c r="A197" s="47">
        <v>1632</v>
      </c>
      <c r="B197" s="48">
        <f t="shared" si="15"/>
        <v>0.95455343210133958</v>
      </c>
      <c r="C197" s="49">
        <f t="shared" si="16"/>
        <v>-2.1423114543862739E-3</v>
      </c>
      <c r="D197" s="47">
        <v>77.699996999999996</v>
      </c>
      <c r="E197" s="50">
        <f t="shared" si="17"/>
        <v>4.544656789866041E-2</v>
      </c>
      <c r="F197" s="49">
        <f t="shared" si="19"/>
        <v>-1.3423058942180108E-2</v>
      </c>
      <c r="G197" s="49">
        <f t="shared" si="18"/>
        <v>-2.6549827110379392E-3</v>
      </c>
      <c r="H197" s="22"/>
    </row>
    <row r="198" spans="1:8" ht="14.25" customHeight="1" x14ac:dyDescent="0.35">
      <c r="A198" s="47">
        <v>1606.599976</v>
      </c>
      <c r="B198" s="48">
        <f t="shared" si="15"/>
        <v>0.95440639136587957</v>
      </c>
      <c r="C198" s="49">
        <f t="shared" si="16"/>
        <v>-1.5686126722719455E-2</v>
      </c>
      <c r="D198" s="47">
        <v>76.75</v>
      </c>
      <c r="E198" s="50">
        <f t="shared" si="17"/>
        <v>4.5593608634120417E-2</v>
      </c>
      <c r="F198" s="49">
        <f t="shared" si="19"/>
        <v>-1.2301832296255777E-2</v>
      </c>
      <c r="G198" s="49">
        <f t="shared" si="18"/>
        <v>-1.5531824527136636E-2</v>
      </c>
      <c r="H198" s="22"/>
    </row>
    <row r="199" spans="1:8" ht="14.25" customHeight="1" x14ac:dyDescent="0.35">
      <c r="A199" s="47">
        <v>1606.349976</v>
      </c>
      <c r="B199" s="48">
        <f t="shared" si="15"/>
        <v>0.95442797407656066</v>
      </c>
      <c r="C199" s="49">
        <f t="shared" si="16"/>
        <v>-1.5562022704328373E-4</v>
      </c>
      <c r="D199" s="47">
        <v>76.699996999999996</v>
      </c>
      <c r="E199" s="50">
        <f t="shared" si="17"/>
        <v>4.557202592343941E-2</v>
      </c>
      <c r="F199" s="49">
        <f t="shared" si="19"/>
        <v>-6.517172075257814E-4</v>
      </c>
      <c r="G199" s="49">
        <f t="shared" si="18"/>
        <v>-1.7822837149837213E-4</v>
      </c>
      <c r="H199" s="22"/>
    </row>
    <row r="200" spans="1:8" ht="14.25" customHeight="1" x14ac:dyDescent="0.35">
      <c r="A200" s="47">
        <v>1589</v>
      </c>
      <c r="B200" s="48">
        <f t="shared" si="15"/>
        <v>0.95412513395685705</v>
      </c>
      <c r="C200" s="49">
        <f t="shared" si="16"/>
        <v>-1.0859622037573527E-2</v>
      </c>
      <c r="D200" s="47">
        <v>76.400002000000001</v>
      </c>
      <c r="E200" s="50">
        <f t="shared" si="17"/>
        <v>4.5874866043142948E-2</v>
      </c>
      <c r="F200" s="49">
        <f t="shared" si="19"/>
        <v>-3.918946909295765E-3</v>
      </c>
      <c r="G200" s="49">
        <f t="shared" si="18"/>
        <v>-1.054121949581481E-2</v>
      </c>
      <c r="H200" s="22"/>
    </row>
    <row r="201" spans="1:8" ht="14.25" customHeight="1" x14ac:dyDescent="0.35">
      <c r="A201" s="47">
        <v>1601.349976</v>
      </c>
      <c r="B201" s="48">
        <f t="shared" si="15"/>
        <v>0.9546335216074826</v>
      </c>
      <c r="C201" s="49">
        <f t="shared" si="16"/>
        <v>7.7421209468699851E-3</v>
      </c>
      <c r="D201" s="47">
        <v>76.099997999999999</v>
      </c>
      <c r="E201" s="50">
        <f t="shared" si="17"/>
        <v>4.5366478392517479E-2</v>
      </c>
      <c r="F201" s="49">
        <f t="shared" si="19"/>
        <v>-3.9344837640540448E-3</v>
      </c>
      <c r="G201" s="49">
        <f t="shared" si="18"/>
        <v>7.2123945115538822E-3</v>
      </c>
      <c r="H201" s="22"/>
    </row>
    <row r="202" spans="1:8" ht="14.25" customHeight="1" x14ac:dyDescent="0.35">
      <c r="A202" s="47">
        <v>1597.5</v>
      </c>
      <c r="B202" s="48">
        <f t="shared" si="15"/>
        <v>0.95458619659396471</v>
      </c>
      <c r="C202" s="49">
        <f t="shared" si="16"/>
        <v>-2.407101231896149E-3</v>
      </c>
      <c r="D202" s="47">
        <v>76</v>
      </c>
      <c r="E202" s="50">
        <f t="shared" si="17"/>
        <v>4.5413803406035257E-2</v>
      </c>
      <c r="F202" s="49">
        <f t="shared" si="19"/>
        <v>-1.3148983000997757E-3</v>
      </c>
      <c r="G202" s="49">
        <f t="shared" si="18"/>
        <v>-2.3575001426720532E-3</v>
      </c>
      <c r="H202" s="22"/>
    </row>
    <row r="203" spans="1:8" ht="14.25" customHeight="1" x14ac:dyDescent="0.35">
      <c r="A203" s="47">
        <v>1626.849976</v>
      </c>
      <c r="B203" s="48">
        <f t="shared" si="15"/>
        <v>0.9553689396769266</v>
      </c>
      <c r="C203" s="49">
        <f t="shared" si="16"/>
        <v>1.8205707742268106E-2</v>
      </c>
      <c r="D203" s="47">
        <v>76</v>
      </c>
      <c r="E203" s="50">
        <f t="shared" si="17"/>
        <v>4.4631060323073346E-2</v>
      </c>
      <c r="F203" s="49">
        <f t="shared" si="19"/>
        <v>0</v>
      </c>
      <c r="G203" s="49">
        <f t="shared" si="18"/>
        <v>1.7393167701798693E-2</v>
      </c>
      <c r="H203" s="22"/>
    </row>
    <row r="204" spans="1:8" ht="14.25" customHeight="1" x14ac:dyDescent="0.35">
      <c r="A204" s="47">
        <v>1627.6999510000001</v>
      </c>
      <c r="B204" s="48">
        <f t="shared" si="15"/>
        <v>0.95561556962155469</v>
      </c>
      <c r="C204" s="49">
        <f t="shared" si="16"/>
        <v>5.2233029966658852E-4</v>
      </c>
      <c r="D204" s="47">
        <v>75.599997999999999</v>
      </c>
      <c r="E204" s="50">
        <f t="shared" si="17"/>
        <v>4.438443037844534E-2</v>
      </c>
      <c r="F204" s="49">
        <f t="shared" si="19"/>
        <v>-5.2770835558705485E-3</v>
      </c>
      <c r="G204" s="49">
        <f t="shared" si="18"/>
        <v>2.6492661915970925E-4</v>
      </c>
      <c r="H204" s="22"/>
    </row>
    <row r="205" spans="1:8" ht="14.25" customHeight="1" x14ac:dyDescent="0.35">
      <c r="A205" s="47">
        <v>1622</v>
      </c>
      <c r="B205" s="48">
        <f t="shared" si="15"/>
        <v>0.95555097520790189</v>
      </c>
      <c r="C205" s="49">
        <f t="shared" si="16"/>
        <v>-3.5079896182663673E-3</v>
      </c>
      <c r="D205" s="47">
        <v>75.449996999999996</v>
      </c>
      <c r="E205" s="50">
        <f t="shared" si="17"/>
        <v>4.4449024792098189E-2</v>
      </c>
      <c r="F205" s="49">
        <f t="shared" si="19"/>
        <v>-1.9861112780348526E-3</v>
      </c>
      <c r="G205" s="49">
        <f t="shared" si="18"/>
        <v>-3.4403436101908594E-3</v>
      </c>
      <c r="H205" s="22"/>
    </row>
    <row r="206" spans="1:8" ht="14.25" customHeight="1" x14ac:dyDescent="0.35">
      <c r="A206" s="47">
        <v>1645</v>
      </c>
      <c r="B206" s="48">
        <f t="shared" si="15"/>
        <v>0.9549240983891979</v>
      </c>
      <c r="C206" s="49">
        <f t="shared" si="16"/>
        <v>1.4080428524114086E-2</v>
      </c>
      <c r="D206" s="47">
        <v>77.650002000000001</v>
      </c>
      <c r="E206" s="50">
        <f t="shared" si="17"/>
        <v>4.5075901610802077E-2</v>
      </c>
      <c r="F206" s="49">
        <f t="shared" si="19"/>
        <v>2.8741429898870189E-2</v>
      </c>
      <c r="G206" s="49">
        <f t="shared" si="18"/>
        <v>1.4741286379598427E-2</v>
      </c>
      <c r="H206" s="22"/>
    </row>
    <row r="207" spans="1:8" ht="14.25" customHeight="1" x14ac:dyDescent="0.35">
      <c r="A207" s="47">
        <v>1641.5500489999999</v>
      </c>
      <c r="B207" s="48">
        <f t="shared" si="15"/>
        <v>0.9558622291875063</v>
      </c>
      <c r="C207" s="49">
        <f t="shared" si="16"/>
        <v>-2.0994369267109615E-3</v>
      </c>
      <c r="D207" s="47">
        <v>75.800003000000004</v>
      </c>
      <c r="E207" s="50">
        <f t="shared" si="17"/>
        <v>4.4137770812493621E-2</v>
      </c>
      <c r="F207" s="49">
        <f t="shared" si="19"/>
        <v>-2.4113243125134218E-2</v>
      </c>
      <c r="G207" s="49">
        <f t="shared" si="18"/>
        <v>-3.0710772594076188E-3</v>
      </c>
      <c r="H207" s="22"/>
    </row>
    <row r="208" spans="1:8" ht="14.25" customHeight="1" x14ac:dyDescent="0.35">
      <c r="A208" s="47">
        <v>1648</v>
      </c>
      <c r="B208" s="48">
        <f t="shared" si="15"/>
        <v>0.95400735353383437</v>
      </c>
      <c r="C208" s="49">
        <f t="shared" si="16"/>
        <v>3.9214841966557267E-3</v>
      </c>
      <c r="D208" s="47">
        <v>79.449996999999996</v>
      </c>
      <c r="E208" s="50">
        <f t="shared" si="17"/>
        <v>4.5992646466165701E-2</v>
      </c>
      <c r="F208" s="49">
        <f t="shared" si="19"/>
        <v>4.7029522996965417E-2</v>
      </c>
      <c r="G208" s="49">
        <f t="shared" si="18"/>
        <v>5.9041369850481237E-3</v>
      </c>
      <c r="H208" s="22"/>
    </row>
    <row r="209" spans="1:8" ht="14.25" customHeight="1" x14ac:dyDescent="0.35">
      <c r="A209" s="47">
        <v>1690</v>
      </c>
      <c r="B209" s="48">
        <f t="shared" si="15"/>
        <v>0.95577423530557781</v>
      </c>
      <c r="C209" s="49">
        <f t="shared" si="16"/>
        <v>2.5166097447702082E-2</v>
      </c>
      <c r="D209" s="47">
        <v>78.199996999999996</v>
      </c>
      <c r="E209" s="50">
        <f t="shared" si="17"/>
        <v>4.422576469442218E-2</v>
      </c>
      <c r="F209" s="49">
        <f t="shared" si="19"/>
        <v>-1.5858246035033694E-2</v>
      </c>
      <c r="G209" s="49">
        <f t="shared" si="18"/>
        <v>2.3351764486091456E-2</v>
      </c>
      <c r="H209" s="22"/>
    </row>
    <row r="210" spans="1:8" ht="14.25" customHeight="1" x14ac:dyDescent="0.35">
      <c r="A210" s="47">
        <v>1725</v>
      </c>
      <c r="B210" s="48">
        <f t="shared" si="15"/>
        <v>0.95713691219309194</v>
      </c>
      <c r="C210" s="49">
        <f t="shared" si="16"/>
        <v>2.0498521548340969E-2</v>
      </c>
      <c r="D210" s="47">
        <v>77.25</v>
      </c>
      <c r="E210" s="50">
        <f t="shared" si="17"/>
        <v>4.2863087806908035E-2</v>
      </c>
      <c r="F210" s="49">
        <f t="shared" si="19"/>
        <v>-1.2222693410238423E-2</v>
      </c>
      <c r="G210" s="49">
        <f t="shared" si="18"/>
        <v>1.9095989238422668E-2</v>
      </c>
      <c r="H210" s="22"/>
    </row>
    <row r="211" spans="1:8" ht="14.25" customHeight="1" x14ac:dyDescent="0.35">
      <c r="A211" s="47">
        <v>1692.4499510000001</v>
      </c>
      <c r="B211" s="48">
        <f t="shared" si="15"/>
        <v>0.95648365190748474</v>
      </c>
      <c r="C211" s="49">
        <f t="shared" si="16"/>
        <v>-1.9049896165006616E-2</v>
      </c>
      <c r="D211" s="47">
        <v>77</v>
      </c>
      <c r="E211" s="50">
        <f t="shared" si="17"/>
        <v>4.3516348092515221E-2</v>
      </c>
      <c r="F211" s="49">
        <f t="shared" si="19"/>
        <v>-3.2414939241709557E-3</v>
      </c>
      <c r="G211" s="49">
        <f t="shared" si="18"/>
        <v>-1.8361972230307912E-2</v>
      </c>
      <c r="H211" s="22"/>
    </row>
    <row r="212" spans="1:8" ht="14.25" customHeight="1" x14ac:dyDescent="0.35">
      <c r="A212" s="47">
        <v>1698.75</v>
      </c>
      <c r="B212" s="48">
        <f t="shared" si="15"/>
        <v>0.95766271213198717</v>
      </c>
      <c r="C212" s="49">
        <f t="shared" si="16"/>
        <v>3.715532164899915E-3</v>
      </c>
      <c r="D212" s="47">
        <v>75.099997999999999</v>
      </c>
      <c r="E212" s="50">
        <f t="shared" si="17"/>
        <v>4.2337287868012843E-2</v>
      </c>
      <c r="F212" s="49">
        <f t="shared" si="19"/>
        <v>-2.4984889714753621E-2</v>
      </c>
      <c r="G212" s="49">
        <f t="shared" si="18"/>
        <v>2.5004341418476093E-3</v>
      </c>
      <c r="H212" s="22"/>
    </row>
    <row r="213" spans="1:8" ht="14.25" customHeight="1" x14ac:dyDescent="0.35">
      <c r="A213" s="47">
        <v>1681.9499510000001</v>
      </c>
      <c r="B213" s="48">
        <f t="shared" si="15"/>
        <v>0.95750312877299726</v>
      </c>
      <c r="C213" s="49">
        <f t="shared" si="16"/>
        <v>-9.9388810232062027E-3</v>
      </c>
      <c r="D213" s="47">
        <v>74.650002000000001</v>
      </c>
      <c r="E213" s="50">
        <f t="shared" si="17"/>
        <v>4.24968712270027E-2</v>
      </c>
      <c r="F213" s="49">
        <f t="shared" si="19"/>
        <v>-6.0099813620366621E-3</v>
      </c>
      <c r="G213" s="49">
        <f t="shared" si="18"/>
        <v>-9.7719150802416666E-3</v>
      </c>
      <c r="H213" s="22"/>
    </row>
    <row r="214" spans="1:8" ht="14.25" customHeight="1" x14ac:dyDescent="0.35">
      <c r="A214" s="47">
        <v>1708</v>
      </c>
      <c r="B214" s="48">
        <f t="shared" si="15"/>
        <v>0.95739910313901344</v>
      </c>
      <c r="C214" s="49">
        <f t="shared" si="16"/>
        <v>1.5369289906367795E-2</v>
      </c>
      <c r="D214" s="47">
        <v>76</v>
      </c>
      <c r="E214" s="50">
        <f t="shared" si="17"/>
        <v>4.2600896860986545E-2</v>
      </c>
      <c r="F214" s="49">
        <f t="shared" si="19"/>
        <v>1.7922789509437383E-2</v>
      </c>
      <c r="G214" s="49">
        <f t="shared" si="18"/>
        <v>1.5478071279592732E-2</v>
      </c>
      <c r="H214" s="22"/>
    </row>
    <row r="215" spans="1:8" ht="14.25" customHeight="1" x14ac:dyDescent="0.35">
      <c r="A215" s="47">
        <v>1690</v>
      </c>
      <c r="B215" s="48">
        <f t="shared" si="15"/>
        <v>0.95804988662131518</v>
      </c>
      <c r="C215" s="49">
        <f t="shared" si="16"/>
        <v>-1.0594566431396028E-2</v>
      </c>
      <c r="D215" s="47">
        <v>74</v>
      </c>
      <c r="E215" s="50">
        <f t="shared" si="17"/>
        <v>4.195011337868481E-2</v>
      </c>
      <c r="F215" s="49">
        <f t="shared" si="19"/>
        <v>-2.6668247082161294E-2</v>
      </c>
      <c r="G215" s="49">
        <f t="shared" si="18"/>
        <v>-1.1268859157108404E-2</v>
      </c>
      <c r="H215" s="22"/>
    </row>
    <row r="216" spans="1:8" ht="14.25" customHeight="1" x14ac:dyDescent="0.35">
      <c r="A216" s="47">
        <v>1673.849976</v>
      </c>
      <c r="B216" s="48">
        <f t="shared" si="15"/>
        <v>0.95801854447600865</v>
      </c>
      <c r="C216" s="49">
        <f t="shared" si="16"/>
        <v>-9.6021809555016779E-3</v>
      </c>
      <c r="D216" s="47">
        <v>73.349997999999999</v>
      </c>
      <c r="E216" s="50">
        <f t="shared" si="17"/>
        <v>4.1981455523991441E-2</v>
      </c>
      <c r="F216" s="49">
        <f t="shared" si="19"/>
        <v>-8.8226158817097354E-3</v>
      </c>
      <c r="G216" s="49">
        <f t="shared" si="18"/>
        <v>-9.5694536790282246E-3</v>
      </c>
      <c r="H216" s="22"/>
    </row>
    <row r="217" spans="1:8" ht="14.25" customHeight="1" x14ac:dyDescent="0.35">
      <c r="A217" s="47">
        <v>1665.0500489999999</v>
      </c>
      <c r="B217" s="48">
        <f t="shared" si="15"/>
        <v>0.9577509375573523</v>
      </c>
      <c r="C217" s="49">
        <f t="shared" si="16"/>
        <v>-5.2711655393903158E-3</v>
      </c>
      <c r="D217" s="47">
        <v>73.449996999999996</v>
      </c>
      <c r="E217" s="50">
        <f t="shared" si="17"/>
        <v>4.2249062442647756E-2</v>
      </c>
      <c r="F217" s="49">
        <f t="shared" si="19"/>
        <v>1.3623844533137402E-3</v>
      </c>
      <c r="G217" s="49">
        <f t="shared" si="18"/>
        <v>-4.9909042715321362E-3</v>
      </c>
      <c r="H217" s="22"/>
    </row>
    <row r="218" spans="1:8" ht="14.25" customHeight="1" x14ac:dyDescent="0.35">
      <c r="A218" s="47">
        <v>1650</v>
      </c>
      <c r="B218" s="48">
        <f t="shared" si="15"/>
        <v>0.9574653264826809</v>
      </c>
      <c r="C218" s="49">
        <f t="shared" si="16"/>
        <v>-9.079894527600876E-3</v>
      </c>
      <c r="D218" s="47">
        <v>73.300003000000004</v>
      </c>
      <c r="E218" s="50">
        <f t="shared" si="17"/>
        <v>4.2534673517319085E-2</v>
      </c>
      <c r="F218" s="49">
        <f t="shared" si="19"/>
        <v>-2.0442119554743374E-3</v>
      </c>
      <c r="G218" s="49">
        <f t="shared" si="18"/>
        <v>-8.7806340664239816E-3</v>
      </c>
      <c r="H218" s="22"/>
    </row>
    <row r="219" spans="1:8" ht="14.25" customHeight="1" x14ac:dyDescent="0.35">
      <c r="A219" s="47">
        <v>1602</v>
      </c>
      <c r="B219" s="48">
        <f t="shared" si="15"/>
        <v>0.95701783378897431</v>
      </c>
      <c r="C219" s="49">
        <f t="shared" si="16"/>
        <v>-2.9522439266321726E-2</v>
      </c>
      <c r="D219" s="47">
        <v>71.949996999999996</v>
      </c>
      <c r="E219" s="50">
        <f t="shared" si="17"/>
        <v>4.2982166211025713E-2</v>
      </c>
      <c r="F219" s="49">
        <f t="shared" si="19"/>
        <v>-1.8589258182545542E-2</v>
      </c>
      <c r="G219" s="49">
        <f t="shared" si="18"/>
        <v>-2.9052507459763618E-2</v>
      </c>
      <c r="H219" s="22"/>
    </row>
    <row r="220" spans="1:8" ht="14.25" customHeight="1" x14ac:dyDescent="0.35">
      <c r="A220" s="47">
        <v>1611</v>
      </c>
      <c r="B220" s="48">
        <f t="shared" si="15"/>
        <v>0.95744680964869466</v>
      </c>
      <c r="C220" s="49">
        <f t="shared" si="16"/>
        <v>5.6022555486697516E-3</v>
      </c>
      <c r="D220" s="47">
        <v>71.599997999999999</v>
      </c>
      <c r="E220" s="50">
        <f t="shared" si="17"/>
        <v>4.2553190351305351E-2</v>
      </c>
      <c r="F220" s="49">
        <f t="shared" si="19"/>
        <v>-4.8763456041152516E-3</v>
      </c>
      <c r="G220" s="49">
        <f t="shared" si="18"/>
        <v>5.1563576391998834E-3</v>
      </c>
      <c r="H220" s="22"/>
    </row>
    <row r="221" spans="1:8" ht="14.25" customHeight="1" x14ac:dyDescent="0.35">
      <c r="A221" s="47">
        <v>1622</v>
      </c>
      <c r="B221" s="48">
        <f t="shared" si="15"/>
        <v>0.95775146711153825</v>
      </c>
      <c r="C221" s="49">
        <f t="shared" si="16"/>
        <v>6.8048514983837897E-3</v>
      </c>
      <c r="D221" s="47">
        <v>71.550003000000004</v>
      </c>
      <c r="E221" s="50">
        <f t="shared" si="17"/>
        <v>4.2248532888461754E-2</v>
      </c>
      <c r="F221" s="49">
        <f t="shared" si="19"/>
        <v>-6.9849810245835222E-4</v>
      </c>
      <c r="G221" s="49">
        <f t="shared" si="18"/>
        <v>6.4878459859989837E-3</v>
      </c>
      <c r="H221" s="22"/>
    </row>
    <row r="222" spans="1:8" ht="14.25" customHeight="1" x14ac:dyDescent="0.35">
      <c r="A222" s="47">
        <v>1609.900024</v>
      </c>
      <c r="B222" s="48">
        <f t="shared" si="15"/>
        <v>0.95761829760411676</v>
      </c>
      <c r="C222" s="49">
        <f t="shared" si="16"/>
        <v>-7.4878755193513872E-3</v>
      </c>
      <c r="D222" s="47">
        <v>71.25</v>
      </c>
      <c r="E222" s="50">
        <f t="shared" si="17"/>
        <v>4.2381702395883257E-2</v>
      </c>
      <c r="F222" s="49">
        <f t="shared" si="19"/>
        <v>-4.2017287824203976E-3</v>
      </c>
      <c r="G222" s="49">
        <f t="shared" si="18"/>
        <v>-7.3486030263175753E-3</v>
      </c>
      <c r="H222" s="22"/>
    </row>
    <row r="223" spans="1:8" ht="14.25" customHeight="1" x14ac:dyDescent="0.35">
      <c r="A223" s="47">
        <v>1597.849976</v>
      </c>
      <c r="B223" s="48">
        <f t="shared" si="15"/>
        <v>0.95751310685560342</v>
      </c>
      <c r="C223" s="49">
        <f t="shared" si="16"/>
        <v>-7.5131195899519384E-3</v>
      </c>
      <c r="D223" s="47">
        <v>70.900002000000001</v>
      </c>
      <c r="E223" s="50">
        <f t="shared" si="17"/>
        <v>4.2486893144396493E-2</v>
      </c>
      <c r="F223" s="49">
        <f t="shared" si="19"/>
        <v>-4.9243574019337379E-3</v>
      </c>
      <c r="G223" s="49">
        <f t="shared" si="18"/>
        <v>-7.4031311274933547E-3</v>
      </c>
      <c r="H223" s="22"/>
    </row>
    <row r="224" spans="1:8" ht="14.25" customHeight="1" x14ac:dyDescent="0.35">
      <c r="A224" s="47">
        <v>1604.6999510000001</v>
      </c>
      <c r="B224" s="48">
        <f t="shared" si="15"/>
        <v>0.95637403941322496</v>
      </c>
      <c r="C224" s="49">
        <f t="shared" si="16"/>
        <v>4.2778321039562131E-3</v>
      </c>
      <c r="D224" s="47">
        <v>73.199996999999996</v>
      </c>
      <c r="E224" s="50">
        <f t="shared" si="17"/>
        <v>4.3625960586775106E-2</v>
      </c>
      <c r="F224" s="49">
        <f t="shared" si="19"/>
        <v>3.1924918236832314E-2</v>
      </c>
      <c r="G224" s="49">
        <f t="shared" si="18"/>
        <v>5.4839627939282428E-3</v>
      </c>
      <c r="H224" s="22"/>
    </row>
    <row r="225" spans="1:8" ht="14.25" customHeight="1" x14ac:dyDescent="0.35">
      <c r="A225" s="47">
        <v>1594.599976</v>
      </c>
      <c r="B225" s="48">
        <f t="shared" si="15"/>
        <v>0.95479312551046946</v>
      </c>
      <c r="C225" s="49">
        <f t="shared" si="16"/>
        <v>-6.3138866524126702E-3</v>
      </c>
      <c r="D225" s="47">
        <v>75.5</v>
      </c>
      <c r="E225" s="50">
        <f t="shared" si="17"/>
        <v>4.5206874489530563E-2</v>
      </c>
      <c r="F225" s="49">
        <f t="shared" si="19"/>
        <v>3.0937276271320605E-2</v>
      </c>
      <c r="G225" s="49">
        <f t="shared" si="18"/>
        <v>-4.6298780055304056E-3</v>
      </c>
      <c r="H225" s="22"/>
    </row>
    <row r="226" spans="1:8" ht="14.25" customHeight="1" x14ac:dyDescent="0.35">
      <c r="A226" s="47">
        <v>1569</v>
      </c>
      <c r="B226" s="48">
        <f t="shared" si="15"/>
        <v>0.95397337074355215</v>
      </c>
      <c r="C226" s="49">
        <f t="shared" si="16"/>
        <v>-1.6184432284565928E-2</v>
      </c>
      <c r="D226" s="47">
        <v>75.699996999999996</v>
      </c>
      <c r="E226" s="50">
        <f t="shared" si="17"/>
        <v>4.6026629256447918E-2</v>
      </c>
      <c r="F226" s="49">
        <f t="shared" si="19"/>
        <v>2.6454645583044042E-3</v>
      </c>
      <c r="G226" s="49">
        <f t="shared" si="18"/>
        <v>-1.5317755603641977E-2</v>
      </c>
      <c r="H226" s="22"/>
    </row>
    <row r="227" spans="1:8" ht="14.25" customHeight="1" x14ac:dyDescent="0.35">
      <c r="A227" s="47">
        <v>1554.900024</v>
      </c>
      <c r="B227" s="48">
        <f t="shared" si="15"/>
        <v>0.95439479390580684</v>
      </c>
      <c r="C227" s="49">
        <f t="shared" si="16"/>
        <v>-9.0272234341859364E-3</v>
      </c>
      <c r="D227" s="47">
        <v>74.300003000000004</v>
      </c>
      <c r="E227" s="50">
        <f t="shared" si="17"/>
        <v>4.5605206094193121E-2</v>
      </c>
      <c r="F227" s="49">
        <f t="shared" si="19"/>
        <v>-1.8667128712720086E-2</v>
      </c>
      <c r="G227" s="49">
        <f t="shared" si="18"/>
        <v>-9.4668533011419854E-3</v>
      </c>
      <c r="H227" s="22"/>
    </row>
    <row r="228" spans="1:8" ht="14.25" customHeight="1" x14ac:dyDescent="0.35">
      <c r="A228" s="47">
        <v>1559.0500489999999</v>
      </c>
      <c r="B228" s="48">
        <f t="shared" si="15"/>
        <v>0.95351824242537297</v>
      </c>
      <c r="C228" s="49">
        <f t="shared" si="16"/>
        <v>2.6654425149586344E-3</v>
      </c>
      <c r="D228" s="47">
        <v>76</v>
      </c>
      <c r="E228" s="50">
        <f t="shared" si="17"/>
        <v>4.6481757574627004E-2</v>
      </c>
      <c r="F228" s="49">
        <f t="shared" si="19"/>
        <v>2.2622348185767846E-2</v>
      </c>
      <c r="G228" s="49">
        <f t="shared" si="18"/>
        <v>3.5930745662888872E-3</v>
      </c>
      <c r="H228" s="22"/>
    </row>
    <row r="229" spans="1:8" ht="14.25" customHeight="1" x14ac:dyDescent="0.35">
      <c r="A229" s="47">
        <v>1571.849976</v>
      </c>
      <c r="B229" s="48">
        <f t="shared" si="15"/>
        <v>0.95483537894892478</v>
      </c>
      <c r="C229" s="49">
        <f t="shared" si="16"/>
        <v>8.176561506622472E-3</v>
      </c>
      <c r="D229" s="47">
        <v>74.349997999999999</v>
      </c>
      <c r="E229" s="50">
        <f t="shared" si="17"/>
        <v>4.5164621051075299E-2</v>
      </c>
      <c r="F229" s="49">
        <f t="shared" si="19"/>
        <v>-2.1949694279965615E-2</v>
      </c>
      <c r="G229" s="49">
        <f t="shared" si="18"/>
        <v>6.815920580333458E-3</v>
      </c>
      <c r="H229" s="22"/>
    </row>
    <row r="230" spans="1:8" ht="14.25" customHeight="1" x14ac:dyDescent="0.35">
      <c r="A230" s="47">
        <v>1557.1999510000001</v>
      </c>
      <c r="B230" s="48">
        <f t="shared" si="15"/>
        <v>0.95148478291566951</v>
      </c>
      <c r="C230" s="49">
        <f t="shared" si="16"/>
        <v>-9.363949050862682E-3</v>
      </c>
      <c r="D230" s="47">
        <v>79.400002000000001</v>
      </c>
      <c r="E230" s="50">
        <f t="shared" si="17"/>
        <v>4.8515217084330438E-2</v>
      </c>
      <c r="F230" s="49">
        <f t="shared" si="19"/>
        <v>6.5714747435641138E-2</v>
      </c>
      <c r="G230" s="49">
        <f t="shared" si="18"/>
        <v>-5.7214897924113915E-3</v>
      </c>
      <c r="H230" s="22"/>
    </row>
    <row r="231" spans="1:8" ht="14.25" customHeight="1" x14ac:dyDescent="0.35">
      <c r="A231" s="47">
        <v>1544</v>
      </c>
      <c r="B231" s="48">
        <f t="shared" si="15"/>
        <v>0.95111959953321179</v>
      </c>
      <c r="C231" s="49">
        <f t="shared" si="16"/>
        <v>-8.5128536848435559E-3</v>
      </c>
      <c r="D231" s="47">
        <v>79.349997999999999</v>
      </c>
      <c r="E231" s="50">
        <f t="shared" si="17"/>
        <v>4.8880400466788314E-2</v>
      </c>
      <c r="F231" s="49">
        <f t="shared" si="19"/>
        <v>-6.2997167437774657E-4</v>
      </c>
      <c r="G231" s="49">
        <f t="shared" si="18"/>
        <v>-8.1275352553395481E-3</v>
      </c>
      <c r="H231" s="22"/>
    </row>
    <row r="232" spans="1:8" ht="14.25" customHeight="1" x14ac:dyDescent="0.35">
      <c r="A232" s="47">
        <v>1543.5</v>
      </c>
      <c r="B232" s="48">
        <f t="shared" si="15"/>
        <v>0.95154429560636744</v>
      </c>
      <c r="C232" s="49">
        <f t="shared" si="16"/>
        <v>-3.2388664250749259E-4</v>
      </c>
      <c r="D232" s="47">
        <v>78.599997999999999</v>
      </c>
      <c r="E232" s="50">
        <f t="shared" si="17"/>
        <v>4.845570439363258E-2</v>
      </c>
      <c r="F232" s="49">
        <f t="shared" si="19"/>
        <v>-9.4967477777609371E-3</v>
      </c>
      <c r="G232" s="49">
        <f t="shared" si="18"/>
        <v>-7.6836409012117452E-4</v>
      </c>
      <c r="H232" s="22"/>
    </row>
    <row r="233" spans="1:8" ht="14.25" customHeight="1" x14ac:dyDescent="0.35">
      <c r="A233" s="47">
        <v>1552.6999510000001</v>
      </c>
      <c r="B233" s="48">
        <f t="shared" si="15"/>
        <v>0.95094316480775443</v>
      </c>
      <c r="C233" s="49">
        <f t="shared" si="16"/>
        <v>5.9427544869783307E-3</v>
      </c>
      <c r="D233" s="47">
        <v>80.099997999999999</v>
      </c>
      <c r="E233" s="50">
        <f t="shared" si="17"/>
        <v>4.9056835192245588E-2</v>
      </c>
      <c r="F233" s="49">
        <f t="shared" si="19"/>
        <v>1.8904155115656192E-2</v>
      </c>
      <c r="G233" s="49">
        <f t="shared" si="18"/>
        <v>6.5785997814800492E-3</v>
      </c>
      <c r="H233" s="22"/>
    </row>
    <row r="234" spans="1:8" ht="14.25" customHeight="1" x14ac:dyDescent="0.35">
      <c r="A234" s="47">
        <v>1527.8000489999999</v>
      </c>
      <c r="B234" s="48">
        <f t="shared" si="15"/>
        <v>0.94720853138185612</v>
      </c>
      <c r="C234" s="49">
        <f t="shared" si="16"/>
        <v>-1.6166495249672747E-2</v>
      </c>
      <c r="D234" s="47">
        <v>85.150002000000001</v>
      </c>
      <c r="E234" s="50">
        <f t="shared" si="17"/>
        <v>5.2791468618143836E-2</v>
      </c>
      <c r="F234" s="49">
        <f t="shared" si="19"/>
        <v>6.1138601491135279E-2</v>
      </c>
      <c r="G234" s="49">
        <f t="shared" si="18"/>
        <v>-1.2085445661057806E-2</v>
      </c>
      <c r="H234" s="22"/>
    </row>
    <row r="235" spans="1:8" ht="14.25" customHeight="1" x14ac:dyDescent="0.35">
      <c r="A235" s="47">
        <v>1536.349976</v>
      </c>
      <c r="B235" s="48">
        <f t="shared" si="15"/>
        <v>0.94623225194523275</v>
      </c>
      <c r="C235" s="49">
        <f t="shared" si="16"/>
        <v>5.5806335327996757E-3</v>
      </c>
      <c r="D235" s="47">
        <v>87.300003000000004</v>
      </c>
      <c r="E235" s="50">
        <f t="shared" si="17"/>
        <v>5.3767748054767167E-2</v>
      </c>
      <c r="F235" s="49">
        <f t="shared" si="19"/>
        <v>2.4936066613157715E-2</v>
      </c>
      <c r="G235" s="49">
        <f t="shared" si="18"/>
        <v>6.621331582155273E-3</v>
      </c>
      <c r="H235" s="22"/>
    </row>
    <row r="236" spans="1:8" ht="14.25" customHeight="1" x14ac:dyDescent="0.35">
      <c r="A236" s="47">
        <v>1533.3000489999999</v>
      </c>
      <c r="B236" s="48">
        <f t="shared" si="15"/>
        <v>0.94841343516478926</v>
      </c>
      <c r="C236" s="49">
        <f t="shared" si="16"/>
        <v>-1.9871503127596698E-3</v>
      </c>
      <c r="D236" s="47">
        <v>83.400002000000001</v>
      </c>
      <c r="E236" s="50">
        <f t="shared" si="17"/>
        <v>5.1586564835210735E-2</v>
      </c>
      <c r="F236" s="49">
        <f t="shared" si="19"/>
        <v>-4.5702163864300982E-2</v>
      </c>
      <c r="G236" s="49">
        <f t="shared" si="18"/>
        <v>-4.2422576936083714E-3</v>
      </c>
      <c r="H236" s="22"/>
    </row>
    <row r="237" spans="1:8" ht="14.25" customHeight="1" x14ac:dyDescent="0.35">
      <c r="A237" s="47">
        <v>1506.6999510000001</v>
      </c>
      <c r="B237" s="48">
        <f t="shared" si="15"/>
        <v>0.94994010191487588</v>
      </c>
      <c r="C237" s="49">
        <f t="shared" si="16"/>
        <v>-1.7500511113721647E-2</v>
      </c>
      <c r="D237" s="47">
        <v>79.400002000000001</v>
      </c>
      <c r="E237" s="50">
        <f t="shared" si="17"/>
        <v>5.0059898085124017E-2</v>
      </c>
      <c r="F237" s="49">
        <f t="shared" si="19"/>
        <v>-4.914993990350959E-2</v>
      </c>
      <c r="G237" s="49">
        <f t="shared" si="18"/>
        <v>-1.9084878293390818E-2</v>
      </c>
      <c r="H237" s="22"/>
    </row>
    <row r="238" spans="1:8" ht="14.25" customHeight="1" x14ac:dyDescent="0.35">
      <c r="A238" s="47">
        <v>1507.650024</v>
      </c>
      <c r="B238" s="48">
        <f t="shared" si="15"/>
        <v>0.95381646861000524</v>
      </c>
      <c r="C238" s="49">
        <f t="shared" si="16"/>
        <v>6.3036677183464377E-4</v>
      </c>
      <c r="D238" s="47">
        <v>73</v>
      </c>
      <c r="E238" s="50">
        <f t="shared" si="17"/>
        <v>4.6183531389994779E-2</v>
      </c>
      <c r="F238" s="49">
        <f t="shared" si="19"/>
        <v>-8.4038952293615438E-2</v>
      </c>
      <c r="G238" s="49">
        <f t="shared" si="18"/>
        <v>-3.2799613829940536E-3</v>
      </c>
      <c r="H238" s="22"/>
    </row>
    <row r="239" spans="1:8" ht="14.25" customHeight="1" x14ac:dyDescent="0.35">
      <c r="A239" s="47">
        <v>1529</v>
      </c>
      <c r="B239" s="48">
        <f t="shared" si="15"/>
        <v>0.95428303947573723</v>
      </c>
      <c r="C239" s="49">
        <f t="shared" si="16"/>
        <v>1.4061763871389894E-2</v>
      </c>
      <c r="D239" s="47">
        <v>73.25</v>
      </c>
      <c r="E239" s="50">
        <f t="shared" si="17"/>
        <v>4.5716960524262752E-2</v>
      </c>
      <c r="F239" s="49">
        <f t="shared" si="19"/>
        <v>3.4188067487854611E-3</v>
      </c>
      <c r="G239" s="49">
        <f t="shared" si="18"/>
        <v>1.3575200220754367E-2</v>
      </c>
      <c r="H239" s="22"/>
    </row>
    <row r="240" spans="1:8" ht="14.25" customHeight="1" x14ac:dyDescent="0.35">
      <c r="A240" s="47">
        <v>1507.0500489999999</v>
      </c>
      <c r="B240" s="48">
        <f t="shared" si="15"/>
        <v>0.95431231023940732</v>
      </c>
      <c r="C240" s="49">
        <f t="shared" si="16"/>
        <v>-1.4459796838778337E-2</v>
      </c>
      <c r="D240" s="47">
        <v>72.150002000000001</v>
      </c>
      <c r="E240" s="50">
        <f t="shared" si="17"/>
        <v>4.5687689760592592E-2</v>
      </c>
      <c r="F240" s="49">
        <f t="shared" si="19"/>
        <v>-1.5130934957269505E-2</v>
      </c>
      <c r="G240" s="49">
        <f t="shared" si="18"/>
        <v>-1.4490459588922469E-2</v>
      </c>
      <c r="H240" s="22"/>
    </row>
    <row r="241" spans="1:8" ht="14.25" customHeight="1" x14ac:dyDescent="0.35">
      <c r="A241" s="47">
        <v>1528.8000489999999</v>
      </c>
      <c r="B241" s="48">
        <f t="shared" si="15"/>
        <v>0.95478391225706993</v>
      </c>
      <c r="C241" s="49">
        <f t="shared" si="16"/>
        <v>1.4329015887060852E-2</v>
      </c>
      <c r="D241" s="47">
        <v>72.400002000000001</v>
      </c>
      <c r="E241" s="50">
        <f t="shared" si="17"/>
        <v>4.5216087742930004E-2</v>
      </c>
      <c r="F241" s="49">
        <f t="shared" si="19"/>
        <v>3.4590140760723926E-3</v>
      </c>
      <c r="G241" s="49">
        <f t="shared" si="18"/>
        <v>1.383751693140939E-2</v>
      </c>
      <c r="H241" s="22"/>
    </row>
    <row r="242" spans="1:8" ht="14.25" customHeight="1" x14ac:dyDescent="0.35">
      <c r="A242" s="47">
        <v>1535.9499510000001</v>
      </c>
      <c r="B242" s="48">
        <f t="shared" si="15"/>
        <v>0.95507399440282659</v>
      </c>
      <c r="C242" s="49">
        <f t="shared" si="16"/>
        <v>4.6659042150281041E-3</v>
      </c>
      <c r="D242" s="47">
        <v>72.25</v>
      </c>
      <c r="E242" s="50">
        <f t="shared" si="17"/>
        <v>4.4926005597173406E-2</v>
      </c>
      <c r="F242" s="49">
        <f t="shared" si="19"/>
        <v>-2.0740000234381693E-3</v>
      </c>
      <c r="G242" s="49">
        <f t="shared" si="18"/>
        <v>4.363107239486355E-3</v>
      </c>
      <c r="H242" s="22"/>
    </row>
    <row r="243" spans="1:8" ht="14.25" customHeight="1" x14ac:dyDescent="0.35">
      <c r="A243" s="47">
        <v>1518.8000489999999</v>
      </c>
      <c r="B243" s="48">
        <f t="shared" si="15"/>
        <v>0.95491983971938854</v>
      </c>
      <c r="C243" s="49">
        <f t="shared" si="16"/>
        <v>-1.1228468572413856E-2</v>
      </c>
      <c r="D243" s="47">
        <v>71.699996999999996</v>
      </c>
      <c r="E243" s="50">
        <f t="shared" si="17"/>
        <v>4.5080160280611521E-2</v>
      </c>
      <c r="F243" s="49">
        <f t="shared" si="19"/>
        <v>-7.6416212279720288E-3</v>
      </c>
      <c r="G243" s="49">
        <f t="shared" si="18"/>
        <v>-1.1066772919224333E-2</v>
      </c>
      <c r="H243" s="22"/>
    </row>
    <row r="244" spans="1:8" ht="14.25" customHeight="1" x14ac:dyDescent="0.35">
      <c r="A244" s="47">
        <v>1532</v>
      </c>
      <c r="B244" s="48">
        <f t="shared" si="15"/>
        <v>0.95609573558348149</v>
      </c>
      <c r="C244" s="49">
        <f t="shared" si="16"/>
        <v>8.6534896805774801E-3</v>
      </c>
      <c r="D244" s="47">
        <v>70.349997999999999</v>
      </c>
      <c r="E244" s="50">
        <f t="shared" si="17"/>
        <v>4.3904264416518568E-2</v>
      </c>
      <c r="F244" s="49">
        <f t="shared" si="19"/>
        <v>-1.9007950633454018E-2</v>
      </c>
      <c r="G244" s="49">
        <f t="shared" si="18"/>
        <v>7.4390344908884963E-3</v>
      </c>
      <c r="H244" s="22"/>
    </row>
    <row r="245" spans="1:8" ht="14.25" customHeight="1" x14ac:dyDescent="0.35">
      <c r="A245" s="47">
        <v>1555.0500489999999</v>
      </c>
      <c r="B245" s="48">
        <f t="shared" si="15"/>
        <v>0.95733678038506931</v>
      </c>
      <c r="C245" s="49">
        <f t="shared" si="16"/>
        <v>1.4933659646934508E-2</v>
      </c>
      <c r="D245" s="47">
        <v>69.300003000000004</v>
      </c>
      <c r="E245" s="50">
        <f t="shared" si="17"/>
        <v>4.2663219614930636E-2</v>
      </c>
      <c r="F245" s="49">
        <f t="shared" si="19"/>
        <v>-1.5037805645215556E-2</v>
      </c>
      <c r="G245" s="49">
        <f t="shared" si="18"/>
        <v>1.3654980440994237E-2</v>
      </c>
      <c r="H245" s="22"/>
    </row>
    <row r="246" spans="1:8" ht="14.25" customHeight="1" x14ac:dyDescent="0.35">
      <c r="A246" s="47">
        <v>1554.6999510000001</v>
      </c>
      <c r="B246" s="48">
        <f t="shared" si="15"/>
        <v>0.95594428993106129</v>
      </c>
      <c r="C246" s="49">
        <f t="shared" si="16"/>
        <v>-2.2516150911097048E-4</v>
      </c>
      <c r="D246" s="47">
        <v>71.650002000000001</v>
      </c>
      <c r="E246" s="50">
        <f t="shared" si="17"/>
        <v>4.4055710068938644E-2</v>
      </c>
      <c r="F246" s="49">
        <f t="shared" si="19"/>
        <v>3.3348232701748769E-2</v>
      </c>
      <c r="G246" s="49">
        <f t="shared" si="18"/>
        <v>1.2539382122728493E-3</v>
      </c>
      <c r="H246" s="22"/>
    </row>
    <row r="247" spans="1:8" ht="14.25" customHeight="1" x14ac:dyDescent="0.35">
      <c r="A247" s="47">
        <v>1528</v>
      </c>
      <c r="B247" s="48">
        <f t="shared" si="15"/>
        <v>0.95574667709147776</v>
      </c>
      <c r="C247" s="49">
        <f t="shared" si="16"/>
        <v>-1.7322878711894325E-2</v>
      </c>
      <c r="D247" s="47">
        <v>70.75</v>
      </c>
      <c r="E247" s="50">
        <f t="shared" si="17"/>
        <v>4.4253322908522283E-2</v>
      </c>
      <c r="F247" s="49">
        <f t="shared" si="19"/>
        <v>-1.264064566430176E-2</v>
      </c>
      <c r="G247" s="49">
        <f t="shared" si="18"/>
        <v>-1.7115674340906255E-2</v>
      </c>
      <c r="H247" s="22"/>
    </row>
    <row r="248" spans="1:8" ht="14.25" customHeight="1" x14ac:dyDescent="0.3"/>
    <row r="249" spans="1:8" ht="14.25" customHeight="1" x14ac:dyDescent="0.3"/>
    <row r="250" spans="1:8" ht="14.25" customHeight="1" x14ac:dyDescent="0.3"/>
    <row r="251" spans="1:8" ht="14.25" customHeight="1" x14ac:dyDescent="0.3"/>
    <row r="252" spans="1:8" ht="14.25" customHeight="1" x14ac:dyDescent="0.3"/>
    <row r="253" spans="1:8" ht="14.25" customHeight="1" x14ac:dyDescent="0.3"/>
    <row r="254" spans="1:8" ht="14.25" customHeight="1" x14ac:dyDescent="0.3"/>
    <row r="255" spans="1:8" ht="14.25" customHeight="1" x14ac:dyDescent="0.3"/>
    <row r="256" spans="1:8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Group Details</vt:lpstr>
      <vt:lpstr>HDFC Historical Data</vt:lpstr>
      <vt:lpstr>ONGC Historical Data</vt:lpstr>
      <vt:lpstr>SpiceJet Historical Data</vt:lpstr>
      <vt:lpstr>Sharpe Ratio Analysis</vt:lpstr>
      <vt:lpstr>Portfolio Data Inv D</vt:lpstr>
      <vt:lpstr>Portfolio Data Inv E</vt:lpstr>
      <vt:lpstr>Portfolio Data Inv F</vt:lpstr>
      <vt:lpstr>ONGC</vt:lpstr>
      <vt:lpstr>Portfolio_Returns</vt:lpstr>
      <vt:lpstr>Return_on_ONGC</vt:lpstr>
      <vt:lpstr>Return_on_SPICEJET</vt:lpstr>
      <vt:lpstr>SPICEJET</vt:lpstr>
      <vt:lpstr>Weight_of_ONGC</vt:lpstr>
      <vt:lpstr>Weight_of_Spicejet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yashvi shah</cp:lastModifiedBy>
  <dcterms:created xsi:type="dcterms:W3CDTF">2021-12-12T15:38:31Z</dcterms:created>
  <dcterms:modified xsi:type="dcterms:W3CDTF">2021-12-24T11:53:21Z</dcterms:modified>
</cp:coreProperties>
</file>